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cf900784417c7dc3/Dokument/Squash förbunet/Admin uppdrag/verksamhetsplan/"/>
    </mc:Choice>
  </mc:AlternateContent>
  <xr:revisionPtr revIDLastSave="104" documentId="8_{7B365A2F-7BFA-43A7-B64A-019657172373}" xr6:coauthVersionLast="45" xr6:coauthVersionMax="45" xr10:uidLastSave="{01F65E7E-70BB-441F-9CCB-53AD0E413930}"/>
  <bookViews>
    <workbookView xWindow="-110" yWindow="-110" windowWidth="19420" windowHeight="10420" xr2:uid="{00000000-000D-0000-FFFF-FFFF00000000}"/>
  </bookViews>
  <sheets>
    <sheet name="Röstlängd 202009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1" l="1"/>
  <c r="M71" i="1"/>
  <c r="P71" i="1" l="1"/>
  <c r="P70" i="1"/>
  <c r="O70" i="1"/>
  <c r="N70" i="1"/>
  <c r="L70" i="1"/>
  <c r="K70" i="1"/>
  <c r="J70" i="1"/>
  <c r="I69" i="1"/>
  <c r="I70" i="1"/>
  <c r="I68" i="1"/>
  <c r="E65" i="1"/>
  <c r="E67" i="1"/>
  <c r="I65" i="1"/>
  <c r="J65" i="1"/>
  <c r="K65" i="1"/>
  <c r="L65" i="1"/>
  <c r="L67" i="1" s="1"/>
  <c r="M65" i="1"/>
  <c r="N65" i="1"/>
  <c r="O65" i="1"/>
  <c r="P65" i="1"/>
  <c r="P67" i="1" s="1"/>
  <c r="H65" i="1"/>
  <c r="H67" i="1" s="1"/>
  <c r="G66" i="1"/>
  <c r="H66" i="1"/>
  <c r="I66" i="1"/>
  <c r="J66" i="1"/>
  <c r="J67" i="1" s="1"/>
  <c r="K66" i="1"/>
  <c r="L66" i="1"/>
  <c r="M66" i="1"/>
  <c r="N66" i="1"/>
  <c r="N67" i="1" s="1"/>
  <c r="O66" i="1"/>
  <c r="P66" i="1"/>
  <c r="G67" i="1"/>
  <c r="I67" i="1"/>
  <c r="K67" i="1"/>
  <c r="M67" i="1"/>
  <c r="O67" i="1"/>
  <c r="F67" i="1"/>
  <c r="F66" i="1"/>
  <c r="E66" i="1"/>
  <c r="A66" i="1"/>
  <c r="A67" i="1" s="1"/>
  <c r="A65" i="1" l="1"/>
  <c r="G63" i="1"/>
  <c r="G40" i="1"/>
  <c r="G32" i="1"/>
  <c r="G11" i="1"/>
  <c r="F63" i="1"/>
  <c r="F65" i="1" s="1"/>
  <c r="F40" i="1"/>
  <c r="F32" i="1"/>
  <c r="F11" i="1"/>
  <c r="A63" i="1"/>
  <c r="A40" i="1"/>
  <c r="A32" i="1"/>
  <c r="A11" i="1"/>
  <c r="G65" i="1" l="1"/>
</calcChain>
</file>

<file path=xl/sharedStrings.xml><?xml version="1.0" encoding="utf-8"?>
<sst xmlns="http://schemas.openxmlformats.org/spreadsheetml/2006/main" count="286" uniqueCount="204">
  <si>
    <t>Organisationsnamn</t>
  </si>
  <si>
    <t>Organisationsnummer</t>
  </si>
  <si>
    <t>RF-nr</t>
  </si>
  <si>
    <t>Överliggande organisation</t>
  </si>
  <si>
    <t>År 0-6</t>
  </si>
  <si>
    <t>År 7-12</t>
  </si>
  <si>
    <t>År 13-20</t>
  </si>
  <si>
    <t>År 21-25</t>
  </si>
  <si>
    <t>År 26-40</t>
  </si>
  <si>
    <t>År 41-60</t>
  </si>
  <si>
    <t>År 61-</t>
  </si>
  <si>
    <t>Borlänge Padel Klubb</t>
  </si>
  <si>
    <t>802525-0138</t>
  </si>
  <si>
    <t>54003</t>
  </si>
  <si>
    <t>Norrlands Squashförbund, Svenska Squashförbundet</t>
  </si>
  <si>
    <t>Borås Squashklubb</t>
  </si>
  <si>
    <t>802420-7162</t>
  </si>
  <si>
    <t>19600</t>
  </si>
  <si>
    <t>Västsvenska Squashförbundet, Svenska Squashförbundet</t>
  </si>
  <si>
    <t>Botkyrka GOIF</t>
  </si>
  <si>
    <t>812800-4606</t>
  </si>
  <si>
    <t>1277</t>
  </si>
  <si>
    <t>Östsvenska Squashförbundet, Svenska Squashförbundet</t>
  </si>
  <si>
    <t>Bredaryds Squashklubb</t>
  </si>
  <si>
    <t>828000-7769</t>
  </si>
  <si>
    <t>1298</t>
  </si>
  <si>
    <t>Sydsvenska Squashförbundet, Svenska Squashförbundet</t>
  </si>
  <si>
    <t>Båstad Padelklubb</t>
  </si>
  <si>
    <t>802460-0473</t>
  </si>
  <si>
    <t>53172</t>
  </si>
  <si>
    <t>Carlskrona Squashklubb</t>
  </si>
  <si>
    <t>835000-5339</t>
  </si>
  <si>
    <t>19586</t>
  </si>
  <si>
    <t>Enskede Squash Club</t>
  </si>
  <si>
    <t>802458-0022</t>
  </si>
  <si>
    <t>31221</t>
  </si>
  <si>
    <t>Eskilstuna Padel Club</t>
  </si>
  <si>
    <t>802520-5496</t>
  </si>
  <si>
    <t>53790</t>
  </si>
  <si>
    <t>Föreningen Västerås Padel Team</t>
  </si>
  <si>
    <t>802522-5668</t>
  </si>
  <si>
    <t>53886</t>
  </si>
  <si>
    <t>GTG Padel Club</t>
  </si>
  <si>
    <t>802521-8622</t>
  </si>
  <si>
    <t>53758</t>
  </si>
  <si>
    <t>Halmstad Squashklubb</t>
  </si>
  <si>
    <t>802505-9133</t>
  </si>
  <si>
    <t>52367</t>
  </si>
  <si>
    <t>Helsingborgs Racketklubb</t>
  </si>
  <si>
    <t>802467-2241</t>
  </si>
  <si>
    <t>45686</t>
  </si>
  <si>
    <t>Höganäs Padelklubb</t>
  </si>
  <si>
    <t>802495-8897</t>
  </si>
  <si>
    <t>53493</t>
  </si>
  <si>
    <t>Idrottsklubben Studenterna i Umeå</t>
  </si>
  <si>
    <t>894000-4792</t>
  </si>
  <si>
    <t>3875</t>
  </si>
  <si>
    <t>Intersquash Club</t>
  </si>
  <si>
    <t>802456-3036</t>
  </si>
  <si>
    <t>24384</t>
  </si>
  <si>
    <t>Järfälla Padel Club</t>
  </si>
  <si>
    <t>802514-0990</t>
  </si>
  <si>
    <t>53885</t>
  </si>
  <si>
    <t>Jönköpings Squashklubb</t>
  </si>
  <si>
    <t>802417-2176</t>
  </si>
  <si>
    <t>38282</t>
  </si>
  <si>
    <t>Karlstad Squash</t>
  </si>
  <si>
    <t>802431-7011</t>
  </si>
  <si>
    <t>19626</t>
  </si>
  <si>
    <t>Lidköpings Squash &amp; Padelförening</t>
  </si>
  <si>
    <t>802530-4844</t>
  </si>
  <si>
    <t>54636</t>
  </si>
  <si>
    <t>Lidköpings Squash Klubb</t>
  </si>
  <si>
    <t>802497-5206</t>
  </si>
  <si>
    <t>51594</t>
  </si>
  <si>
    <t>Linköpings Squashklubb</t>
  </si>
  <si>
    <t>822001-5534</t>
  </si>
  <si>
    <t>19594</t>
  </si>
  <si>
    <t>Linköpings Univeritets AIF Squashklubb</t>
  </si>
  <si>
    <t>802456-9942</t>
  </si>
  <si>
    <t>50888</t>
  </si>
  <si>
    <t>Luleå Padel Idrottsförening</t>
  </si>
  <si>
    <t>802505-1270</t>
  </si>
  <si>
    <t>52512</t>
  </si>
  <si>
    <t>Lunds Squashklubb</t>
  </si>
  <si>
    <t>802521-8077</t>
  </si>
  <si>
    <t>38647</t>
  </si>
  <si>
    <t>Lödde Padel Club</t>
  </si>
  <si>
    <t>802500-9971</t>
  </si>
  <si>
    <t>53158</t>
  </si>
  <si>
    <t>Malmö Racketlon Club</t>
  </si>
  <si>
    <t>802427-7777</t>
  </si>
  <si>
    <t>28191</t>
  </si>
  <si>
    <t>Malmö Squash Club</t>
  </si>
  <si>
    <t>802461-7295</t>
  </si>
  <si>
    <t>45148</t>
  </si>
  <si>
    <t>Nacka Padelklubb</t>
  </si>
  <si>
    <t>802509-3181</t>
  </si>
  <si>
    <t>53586</t>
  </si>
  <si>
    <t>Nya Skellefteå Squashklubb</t>
  </si>
  <si>
    <t>802443-5359</t>
  </si>
  <si>
    <t>44795</t>
  </si>
  <si>
    <t>Näsets Racket Club</t>
  </si>
  <si>
    <t>802522-4653</t>
  </si>
  <si>
    <t>53803</t>
  </si>
  <si>
    <t>Oskarshamns Padelklubb</t>
  </si>
  <si>
    <t>802504-6973</t>
  </si>
  <si>
    <t>52608</t>
  </si>
  <si>
    <t>Oskarshamns Squashklubb</t>
  </si>
  <si>
    <t>802488-0059</t>
  </si>
  <si>
    <t>50774</t>
  </si>
  <si>
    <t>Roslagens Squashklubb</t>
  </si>
  <si>
    <t>802008-2221</t>
  </si>
  <si>
    <t>19616</t>
  </si>
  <si>
    <t>Skurup Padelklubb</t>
  </si>
  <si>
    <t>802519-9533</t>
  </si>
  <si>
    <t>53969</t>
  </si>
  <si>
    <t>Squashclub08</t>
  </si>
  <si>
    <t>802519-1027</t>
  </si>
  <si>
    <t>53511</t>
  </si>
  <si>
    <t>Squashklubben Kristianstad</t>
  </si>
  <si>
    <t>838201-1933</t>
  </si>
  <si>
    <t>22101</t>
  </si>
  <si>
    <t>Squashklubben Norrköping</t>
  </si>
  <si>
    <t>802457-6897</t>
  </si>
  <si>
    <t>19596</t>
  </si>
  <si>
    <t>Stockholm West Squash Club</t>
  </si>
  <si>
    <t>802472-8597</t>
  </si>
  <si>
    <t>50011</t>
  </si>
  <si>
    <t>Stockholms Squashklubb</t>
  </si>
  <si>
    <t>802407-4935</t>
  </si>
  <si>
    <t>19619</t>
  </si>
  <si>
    <t>Sundsvalls Squashclub</t>
  </si>
  <si>
    <t>889202-6967</t>
  </si>
  <si>
    <t>19632</t>
  </si>
  <si>
    <t>Team Göteborg Squashklubb</t>
  </si>
  <si>
    <t>857207-3784</t>
  </si>
  <si>
    <t>33016</t>
  </si>
  <si>
    <t>Teknova Squash Klubb</t>
  </si>
  <si>
    <t>802455-5511</t>
  </si>
  <si>
    <t>33070</t>
  </si>
  <si>
    <t>Trelleborg Squash Rackets Club</t>
  </si>
  <si>
    <t>802457-5907</t>
  </si>
  <si>
    <t>39898</t>
  </si>
  <si>
    <t>Trestad Padel Club</t>
  </si>
  <si>
    <t>802510-7916</t>
  </si>
  <si>
    <t>53963</t>
  </si>
  <si>
    <t>Täby Badmintonförening</t>
  </si>
  <si>
    <t>816000-3466</t>
  </si>
  <si>
    <t>4973</t>
  </si>
  <si>
    <t>Umeå Padel Club</t>
  </si>
  <si>
    <t>802491-4379</t>
  </si>
  <si>
    <t>51707</t>
  </si>
  <si>
    <t>United Padel Club</t>
  </si>
  <si>
    <t>802526-3776</t>
  </si>
  <si>
    <t>54419</t>
  </si>
  <si>
    <t>Uppsala Padel Club</t>
  </si>
  <si>
    <t>802508-8512</t>
  </si>
  <si>
    <t>53712</t>
  </si>
  <si>
    <t>Upsala Squash Club</t>
  </si>
  <si>
    <t>802496-7104</t>
  </si>
  <si>
    <t>51559</t>
  </si>
  <si>
    <t>Värmdö Padel Fun Club</t>
  </si>
  <si>
    <t>802529-5836</t>
  </si>
  <si>
    <t>54411</t>
  </si>
  <si>
    <t>Västervik Squash Rackets Club</t>
  </si>
  <si>
    <t>802457-4421</t>
  </si>
  <si>
    <t>19591</t>
  </si>
  <si>
    <t>Västerås Padel Club</t>
  </si>
  <si>
    <t>802514-1956</t>
  </si>
  <si>
    <t>53237</t>
  </si>
  <si>
    <t>Västerås Squash Club</t>
  </si>
  <si>
    <t>802442-3843</t>
  </si>
  <si>
    <t>33480</t>
  </si>
  <si>
    <t>Växjö Squash Klubb</t>
  </si>
  <si>
    <t>802421-6445</t>
  </si>
  <si>
    <t>31812</t>
  </si>
  <si>
    <t>Örebro Squashklubb</t>
  </si>
  <si>
    <t>802434-1276</t>
  </si>
  <si>
    <t>40073</t>
  </si>
  <si>
    <t>Östersunds Squashförening</t>
  </si>
  <si>
    <t>802416-6251</t>
  </si>
  <si>
    <t>19633</t>
  </si>
  <si>
    <t>Röstlängd 2019-2020  Svenska Squashförbundet per 2019-09-01 - underlag ur Idrott Online</t>
  </si>
  <si>
    <t>RÖSTRÄTT vid Förbundsmötet</t>
  </si>
  <si>
    <t>Vid förbundsmöte har ombud utsedda av föreningar rösträtt. Föreningar, som den 30 juni har fullgjort sina stadgeenliga skyldigheter har</t>
  </si>
  <si>
    <t xml:space="preserve">en (1) röst. Föreningar, som den 30 juni har fullgjort sina stadgeenliga skyldigheter och som har fler än 150 medlemmar har två (2) röster. </t>
  </si>
  <si>
    <t>Av dessa föreningar har de tre föreningar som har flest röster har ytterligare en (1) röst</t>
  </si>
  <si>
    <t>SSQF</t>
  </si>
  <si>
    <t>Personer</t>
  </si>
  <si>
    <t>Män</t>
  </si>
  <si>
    <t>Kvinnor</t>
  </si>
  <si>
    <t>Totalt antal föreningar</t>
  </si>
  <si>
    <t>obs! Näset, Lund, Squashclub08 och Föreningen Västerås Padel Team ej betalt medlemsavg per 2020-06-30, därmed ej rösträtt!</t>
  </si>
  <si>
    <t>varav Padel</t>
  </si>
  <si>
    <t>P</t>
  </si>
  <si>
    <t>p</t>
  </si>
  <si>
    <t>Squash</t>
  </si>
  <si>
    <t>Padel</t>
  </si>
  <si>
    <t>Totalt</t>
  </si>
  <si>
    <t>röster</t>
  </si>
  <si>
    <t>fören.</t>
  </si>
  <si>
    <t>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</si>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</sst>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6" x14ac:knownFonts="1"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0" xfId="0" applyFont="1"/>
    <xf numFmtId="0" fontId="5" fillId="3" borderId="0" xfId="0" applyFont="1" applyFill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0" borderId="0" xfId="0" applyBorder="1"/>
    <xf numFmtId="0" fontId="1" fillId="2" borderId="0" xfId="0" applyFont="1" applyFill="1" applyBorder="1" applyAlignment="1">
      <alignment wrapText="1"/>
    </xf>
    <xf numFmtId="0" fontId="0" fillId="4" borderId="6" xfId="0" applyFill="1" applyBorder="1"/>
    <xf numFmtId="0" fontId="2" fillId="3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0" fillId="0" borderId="2" xfId="0" applyBorder="1"/>
    <xf numFmtId="0" fontId="1" fillId="2" borderId="1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/>
    <xf numFmtId="0" fontId="0" fillId="4" borderId="13" xfId="0" applyFill="1" applyBorder="1"/>
    <xf numFmtId="0" fontId="1" fillId="2" borderId="14" xfId="0" applyFont="1" applyFill="1" applyBorder="1" applyAlignment="1">
      <alignment wrapText="1"/>
    </xf>
    <xf numFmtId="9" fontId="0" fillId="0" borderId="0" xfId="6" applyFont="1"/>
    <xf numFmtId="9" fontId="0" fillId="5" borderId="0" xfId="6" applyFont="1" applyFill="1"/>
    <xf numFmtId="0" fontId="1" fillId="5" borderId="12" xfId="0" applyFont="1" applyFill="1" applyBorder="1" applyAlignment="1">
      <alignment wrapText="1"/>
    </xf>
    <xf numFmtId="9" fontId="0" fillId="5" borderId="0" xfId="0" applyNumberFormat="1" applyFill="1"/>
    <xf numFmtId="9" fontId="0" fillId="6" borderId="0" xfId="6" applyFont="1" applyFill="1"/>
    <xf numFmtId="9" fontId="0" fillId="6" borderId="0" xfId="0" applyNumberFormat="1" applyFill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  <cellStyle name="Pro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0D7E5"/>
      <rgbColor rgb="00E5E5E5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abSelected="1" topLeftCell="D56" workbookViewId="0">
      <selection activeCell="M71" sqref="M71"/>
    </sheetView>
  </sheetViews>
  <sheetFormatPr defaultColWidth="21.26953125" defaultRowHeight="12.5" x14ac:dyDescent="0.25"/>
  <cols>
    <col min="1" max="1" width="36" customWidth="1"/>
    <col min="2" max="2" width="21.1796875" customWidth="1"/>
    <col min="3" max="3" width="6.453125" customWidth="1"/>
    <col min="4" max="4" width="48.08984375" customWidth="1"/>
    <col min="5" max="5" width="5.1796875" customWidth="1"/>
    <col min="6" max="6" width="6.26953125" customWidth="1"/>
    <col min="7" max="7" width="9.08984375" bestFit="1" customWidth="1"/>
    <col min="8" max="8" width="6.54296875" customWidth="1"/>
    <col min="9" max="9" width="7.81640625" bestFit="1" customWidth="1"/>
    <col min="10" max="10" width="6.26953125" bestFit="1" customWidth="1"/>
    <col min="11" max="11" width="7.36328125" bestFit="1" customWidth="1"/>
    <col min="12" max="15" width="8.453125" bestFit="1" customWidth="1"/>
    <col min="16" max="16" width="6.26953125" bestFit="1" customWidth="1"/>
    <col min="17" max="42" width="15.08984375" customWidth="1"/>
  </cols>
  <sheetData>
    <row r="1" spans="1:16" ht="13" x14ac:dyDescent="0.3">
      <c r="A1" s="3" t="s">
        <v>183</v>
      </c>
    </row>
    <row r="3" spans="1:16" ht="22.5" customHeight="1" x14ac:dyDescent="0.35">
      <c r="A3" s="1" t="s">
        <v>0</v>
      </c>
      <c r="B3" s="1" t="s">
        <v>1</v>
      </c>
      <c r="C3" s="1" t="s">
        <v>2</v>
      </c>
      <c r="D3" s="9" t="s">
        <v>3</v>
      </c>
      <c r="E3" s="15" t="s">
        <v>195</v>
      </c>
      <c r="F3" s="25" t="s">
        <v>188</v>
      </c>
      <c r="G3" s="11" t="s">
        <v>189</v>
      </c>
      <c r="H3" s="10" t="s">
        <v>190</v>
      </c>
      <c r="I3" s="10" t="s">
        <v>191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  <c r="O3" s="10" t="s">
        <v>9</v>
      </c>
      <c r="P3" s="10" t="s">
        <v>10</v>
      </c>
    </row>
    <row r="4" spans="1:16" ht="14.5" x14ac:dyDescent="0.35">
      <c r="A4" s="2" t="s">
        <v>11</v>
      </c>
      <c r="B4" s="2" t="s">
        <v>12</v>
      </c>
      <c r="C4" s="2" t="s">
        <v>13</v>
      </c>
      <c r="D4" s="5" t="s">
        <v>14</v>
      </c>
      <c r="E4" s="8" t="s">
        <v>196</v>
      </c>
      <c r="F4" s="26">
        <v>2</v>
      </c>
      <c r="G4" s="12">
        <v>259</v>
      </c>
      <c r="H4" s="7">
        <v>202</v>
      </c>
      <c r="I4" s="7">
        <v>57</v>
      </c>
      <c r="J4" s="7">
        <v>2</v>
      </c>
      <c r="K4" s="7">
        <v>25</v>
      </c>
      <c r="L4" s="7">
        <v>18</v>
      </c>
      <c r="M4" s="7">
        <v>10</v>
      </c>
      <c r="N4" s="7">
        <v>97</v>
      </c>
      <c r="O4" s="7">
        <v>106</v>
      </c>
      <c r="P4" s="7">
        <v>1</v>
      </c>
    </row>
    <row r="5" spans="1:16" ht="14.5" x14ac:dyDescent="0.35">
      <c r="A5" s="2" t="s">
        <v>54</v>
      </c>
      <c r="B5" s="2" t="s">
        <v>55</v>
      </c>
      <c r="C5" s="2" t="s">
        <v>56</v>
      </c>
      <c r="D5" s="5" t="s">
        <v>14</v>
      </c>
      <c r="E5" s="8"/>
      <c r="F5" s="26">
        <v>1</v>
      </c>
      <c r="G5" s="12">
        <v>7</v>
      </c>
      <c r="H5" s="7">
        <v>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4</v>
      </c>
      <c r="O5" s="7">
        <v>3</v>
      </c>
      <c r="P5" s="7">
        <v>0</v>
      </c>
    </row>
    <row r="6" spans="1:16" ht="14.5" x14ac:dyDescent="0.35">
      <c r="A6" s="2" t="s">
        <v>81</v>
      </c>
      <c r="B6" s="2" t="s">
        <v>82</v>
      </c>
      <c r="C6" s="2" t="s">
        <v>83</v>
      </c>
      <c r="D6" s="5" t="s">
        <v>14</v>
      </c>
      <c r="E6" s="8" t="s">
        <v>196</v>
      </c>
      <c r="F6" s="26">
        <v>1</v>
      </c>
      <c r="G6" s="12">
        <v>51</v>
      </c>
      <c r="H6" s="7">
        <v>38</v>
      </c>
      <c r="I6" s="7">
        <v>13</v>
      </c>
      <c r="J6" s="7">
        <v>0</v>
      </c>
      <c r="K6" s="7">
        <v>19</v>
      </c>
      <c r="L6" s="7">
        <v>13</v>
      </c>
      <c r="M6" s="7">
        <v>6</v>
      </c>
      <c r="N6" s="7">
        <v>11</v>
      </c>
      <c r="O6" s="7">
        <v>2</v>
      </c>
      <c r="P6" s="7">
        <v>0</v>
      </c>
    </row>
    <row r="7" spans="1:16" ht="17.5" customHeight="1" x14ac:dyDescent="0.35">
      <c r="A7" s="2" t="s">
        <v>99</v>
      </c>
      <c r="B7" s="2" t="s">
        <v>100</v>
      </c>
      <c r="C7" s="2" t="s">
        <v>101</v>
      </c>
      <c r="D7" s="5" t="s">
        <v>14</v>
      </c>
      <c r="E7" s="8"/>
      <c r="F7" s="26">
        <v>2</v>
      </c>
      <c r="G7" s="12">
        <v>313</v>
      </c>
      <c r="H7" s="7">
        <v>217</v>
      </c>
      <c r="I7" s="7">
        <v>96</v>
      </c>
      <c r="J7" s="7">
        <v>0</v>
      </c>
      <c r="K7" s="7">
        <v>28</v>
      </c>
      <c r="L7" s="7">
        <v>132</v>
      </c>
      <c r="M7" s="7">
        <v>57</v>
      </c>
      <c r="N7" s="7">
        <v>21</v>
      </c>
      <c r="O7" s="7">
        <v>66</v>
      </c>
      <c r="P7" s="7">
        <v>9</v>
      </c>
    </row>
    <row r="8" spans="1:16" ht="14.5" x14ac:dyDescent="0.35">
      <c r="A8" s="2" t="s">
        <v>132</v>
      </c>
      <c r="B8" s="2" t="s">
        <v>133</v>
      </c>
      <c r="C8" s="2" t="s">
        <v>134</v>
      </c>
      <c r="D8" s="5" t="s">
        <v>14</v>
      </c>
      <c r="E8" s="8"/>
      <c r="F8" s="26">
        <v>1</v>
      </c>
      <c r="G8" s="12">
        <v>63</v>
      </c>
      <c r="H8" s="7">
        <v>42</v>
      </c>
      <c r="I8" s="7">
        <v>21</v>
      </c>
      <c r="J8" s="7">
        <v>0</v>
      </c>
      <c r="K8" s="7">
        <v>5</v>
      </c>
      <c r="L8" s="7">
        <v>29</v>
      </c>
      <c r="M8" s="7">
        <v>10</v>
      </c>
      <c r="N8" s="7">
        <v>3</v>
      </c>
      <c r="O8" s="7">
        <v>13</v>
      </c>
      <c r="P8" s="7">
        <v>3</v>
      </c>
    </row>
    <row r="9" spans="1:16" ht="14.5" x14ac:dyDescent="0.35">
      <c r="A9" s="2" t="s">
        <v>150</v>
      </c>
      <c r="B9" s="2" t="s">
        <v>151</v>
      </c>
      <c r="C9" s="2" t="s">
        <v>152</v>
      </c>
      <c r="D9" s="5" t="s">
        <v>14</v>
      </c>
      <c r="E9" s="8" t="s">
        <v>196</v>
      </c>
      <c r="F9" s="26">
        <v>1</v>
      </c>
      <c r="G9" s="12">
        <v>32</v>
      </c>
      <c r="H9" s="7">
        <v>29</v>
      </c>
      <c r="I9" s="7">
        <v>3</v>
      </c>
      <c r="J9" s="7">
        <v>0</v>
      </c>
      <c r="K9" s="7">
        <v>17</v>
      </c>
      <c r="L9" s="7">
        <v>13</v>
      </c>
      <c r="M9" s="7">
        <v>0</v>
      </c>
      <c r="N9" s="7">
        <v>1</v>
      </c>
      <c r="O9" s="7">
        <v>1</v>
      </c>
      <c r="P9" s="7">
        <v>0</v>
      </c>
    </row>
    <row r="10" spans="1:16" ht="14.5" x14ac:dyDescent="0.35">
      <c r="A10" s="2" t="s">
        <v>180</v>
      </c>
      <c r="B10" s="2" t="s">
        <v>181</v>
      </c>
      <c r="C10" s="2" t="s">
        <v>182</v>
      </c>
      <c r="D10" s="5" t="s">
        <v>14</v>
      </c>
      <c r="E10" s="8"/>
      <c r="F10" s="26">
        <v>1</v>
      </c>
      <c r="G10" s="12">
        <v>14</v>
      </c>
      <c r="H10" s="7">
        <v>12</v>
      </c>
      <c r="I10" s="7">
        <v>2</v>
      </c>
      <c r="J10" s="7">
        <v>0</v>
      </c>
      <c r="K10" s="7">
        <v>0</v>
      </c>
      <c r="L10" s="7">
        <v>0</v>
      </c>
      <c r="M10" s="7">
        <v>0</v>
      </c>
      <c r="N10" s="7">
        <v>2</v>
      </c>
      <c r="O10" s="7">
        <v>11</v>
      </c>
      <c r="P10" s="7">
        <v>1</v>
      </c>
    </row>
    <row r="11" spans="1:16" ht="14.5" x14ac:dyDescent="0.35">
      <c r="A11" s="2">
        <f>COUNT(G4:G10)</f>
        <v>7</v>
      </c>
      <c r="B11" s="2"/>
      <c r="C11" s="2"/>
      <c r="D11" s="5"/>
      <c r="E11" s="8">
        <v>3</v>
      </c>
      <c r="F11" s="27">
        <f>SUM(F4:F10)</f>
        <v>9</v>
      </c>
      <c r="G11" s="13">
        <f>SUM(G4:G10)</f>
        <v>739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ht="16.5" customHeight="1" x14ac:dyDescent="0.35">
      <c r="A12" s="2" t="s">
        <v>23</v>
      </c>
      <c r="B12" s="2" t="s">
        <v>24</v>
      </c>
      <c r="C12" s="2" t="s">
        <v>25</v>
      </c>
      <c r="D12" s="5" t="s">
        <v>26</v>
      </c>
      <c r="E12" s="8"/>
      <c r="F12" s="26">
        <v>1</v>
      </c>
      <c r="G12" s="12">
        <v>1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</row>
    <row r="13" spans="1:16" ht="16.5" customHeight="1" x14ac:dyDescent="0.35">
      <c r="A13" s="2" t="s">
        <v>27</v>
      </c>
      <c r="B13" s="2" t="s">
        <v>28</v>
      </c>
      <c r="C13" s="2" t="s">
        <v>29</v>
      </c>
      <c r="D13" s="5" t="s">
        <v>26</v>
      </c>
      <c r="E13" s="8" t="s">
        <v>196</v>
      </c>
      <c r="F13" s="26">
        <v>1</v>
      </c>
      <c r="G13" s="12">
        <v>2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</row>
    <row r="14" spans="1:16" ht="16.5" customHeight="1" x14ac:dyDescent="0.35">
      <c r="A14" s="2" t="s">
        <v>30</v>
      </c>
      <c r="B14" s="2" t="s">
        <v>31</v>
      </c>
      <c r="C14" s="2" t="s">
        <v>32</v>
      </c>
      <c r="D14" s="5" t="s">
        <v>26</v>
      </c>
      <c r="E14" s="8"/>
      <c r="F14" s="26">
        <v>1</v>
      </c>
      <c r="G14" s="12">
        <v>138</v>
      </c>
      <c r="H14" s="7">
        <v>118</v>
      </c>
      <c r="I14" s="7">
        <v>20</v>
      </c>
      <c r="J14" s="7">
        <v>0</v>
      </c>
      <c r="K14" s="7">
        <v>10</v>
      </c>
      <c r="L14" s="7">
        <v>21</v>
      </c>
      <c r="M14" s="7">
        <v>18</v>
      </c>
      <c r="N14" s="7">
        <v>52</v>
      </c>
      <c r="O14" s="7">
        <v>32</v>
      </c>
      <c r="P14" s="7">
        <v>5</v>
      </c>
    </row>
    <row r="15" spans="1:16" ht="16.5" customHeight="1" x14ac:dyDescent="0.35">
      <c r="A15" s="2" t="s">
        <v>45</v>
      </c>
      <c r="B15" s="2" t="s">
        <v>46</v>
      </c>
      <c r="C15" s="2" t="s">
        <v>47</v>
      </c>
      <c r="D15" s="5" t="s">
        <v>26</v>
      </c>
      <c r="E15" s="8"/>
      <c r="F15" s="26">
        <v>1</v>
      </c>
      <c r="G15" s="12">
        <v>22</v>
      </c>
      <c r="H15" s="7">
        <v>17</v>
      </c>
      <c r="I15" s="7">
        <v>5</v>
      </c>
      <c r="J15" s="7">
        <v>0</v>
      </c>
      <c r="K15" s="7">
        <v>0</v>
      </c>
      <c r="L15" s="7">
        <v>8</v>
      </c>
      <c r="M15" s="7">
        <v>1</v>
      </c>
      <c r="N15" s="7">
        <v>5</v>
      </c>
      <c r="O15" s="7">
        <v>8</v>
      </c>
      <c r="P15" s="7">
        <v>0</v>
      </c>
    </row>
    <row r="16" spans="1:16" ht="16.5" customHeight="1" x14ac:dyDescent="0.35">
      <c r="A16" s="2" t="s">
        <v>48</v>
      </c>
      <c r="B16" s="2" t="s">
        <v>49</v>
      </c>
      <c r="C16" s="2" t="s">
        <v>50</v>
      </c>
      <c r="D16" s="5" t="s">
        <v>26</v>
      </c>
      <c r="E16" s="8"/>
      <c r="F16" s="26">
        <v>1</v>
      </c>
      <c r="G16" s="12">
        <v>99</v>
      </c>
      <c r="H16" s="7">
        <v>77</v>
      </c>
      <c r="I16" s="7">
        <v>22</v>
      </c>
      <c r="J16" s="7">
        <v>0</v>
      </c>
      <c r="K16" s="7">
        <v>19</v>
      </c>
      <c r="L16" s="7">
        <v>49</v>
      </c>
      <c r="M16" s="7">
        <v>0</v>
      </c>
      <c r="N16" s="7">
        <v>7</v>
      </c>
      <c r="O16" s="7">
        <v>20</v>
      </c>
      <c r="P16" s="7">
        <v>4</v>
      </c>
    </row>
    <row r="17" spans="1:16" ht="16.5" customHeight="1" x14ac:dyDescent="0.35">
      <c r="A17" s="2" t="s">
        <v>51</v>
      </c>
      <c r="B17" s="2" t="s">
        <v>52</v>
      </c>
      <c r="C17" s="2" t="s">
        <v>53</v>
      </c>
      <c r="D17" s="5" t="s">
        <v>26</v>
      </c>
      <c r="E17" s="8" t="s">
        <v>196</v>
      </c>
      <c r="F17" s="26">
        <v>2</v>
      </c>
      <c r="G17" s="12">
        <v>482</v>
      </c>
      <c r="H17" s="7">
        <v>252</v>
      </c>
      <c r="I17" s="7">
        <v>230</v>
      </c>
      <c r="J17" s="7">
        <v>0</v>
      </c>
      <c r="K17" s="7">
        <v>107</v>
      </c>
      <c r="L17" s="7">
        <v>106</v>
      </c>
      <c r="M17" s="7">
        <v>5</v>
      </c>
      <c r="N17" s="7">
        <v>59</v>
      </c>
      <c r="O17" s="7">
        <v>187</v>
      </c>
      <c r="P17" s="7">
        <v>18</v>
      </c>
    </row>
    <row r="18" spans="1:16" ht="16.5" customHeight="1" x14ac:dyDescent="0.35">
      <c r="A18" s="2" t="s">
        <v>63</v>
      </c>
      <c r="B18" s="2" t="s">
        <v>64</v>
      </c>
      <c r="C18" s="2" t="s">
        <v>65</v>
      </c>
      <c r="D18" s="5" t="s">
        <v>26</v>
      </c>
      <c r="E18" s="8"/>
      <c r="F18" s="26">
        <v>1</v>
      </c>
      <c r="G18" s="12">
        <v>13</v>
      </c>
      <c r="H18" s="7">
        <v>13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</v>
      </c>
      <c r="O18" s="7">
        <v>7</v>
      </c>
      <c r="P18" s="7">
        <v>2</v>
      </c>
    </row>
    <row r="19" spans="1:16" ht="16.5" customHeight="1" x14ac:dyDescent="0.35">
      <c r="A19" s="2" t="s">
        <v>84</v>
      </c>
      <c r="B19" s="2" t="s">
        <v>85</v>
      </c>
      <c r="C19" s="2" t="s">
        <v>86</v>
      </c>
      <c r="D19" s="5" t="s">
        <v>26</v>
      </c>
      <c r="E19" s="8"/>
      <c r="F19" s="26">
        <v>0</v>
      </c>
      <c r="G19" s="12">
        <v>131</v>
      </c>
      <c r="H19" s="7">
        <v>124</v>
      </c>
      <c r="I19" s="7">
        <v>7</v>
      </c>
      <c r="J19" s="7">
        <v>0</v>
      </c>
      <c r="K19" s="7">
        <v>0</v>
      </c>
      <c r="L19" s="7">
        <v>0</v>
      </c>
      <c r="M19" s="7">
        <v>0</v>
      </c>
      <c r="N19" s="7">
        <v>26</v>
      </c>
      <c r="O19" s="7">
        <v>90</v>
      </c>
      <c r="P19" s="7">
        <v>15</v>
      </c>
    </row>
    <row r="20" spans="1:16" ht="16.5" customHeight="1" x14ac:dyDescent="0.35">
      <c r="A20" s="2" t="s">
        <v>87</v>
      </c>
      <c r="B20" s="2" t="s">
        <v>88</v>
      </c>
      <c r="C20" s="2" t="s">
        <v>89</v>
      </c>
      <c r="D20" s="5" t="s">
        <v>26</v>
      </c>
      <c r="E20" s="8" t="s">
        <v>196</v>
      </c>
      <c r="F20" s="26">
        <v>2</v>
      </c>
      <c r="G20" s="12">
        <v>314</v>
      </c>
      <c r="H20" s="7">
        <v>237</v>
      </c>
      <c r="I20" s="7">
        <v>77</v>
      </c>
      <c r="J20" s="7">
        <v>11</v>
      </c>
      <c r="K20" s="7">
        <v>182</v>
      </c>
      <c r="L20" s="7">
        <v>74</v>
      </c>
      <c r="M20" s="7">
        <v>0</v>
      </c>
      <c r="N20" s="7">
        <v>9</v>
      </c>
      <c r="O20" s="7">
        <v>38</v>
      </c>
      <c r="P20" s="7">
        <v>0</v>
      </c>
    </row>
    <row r="21" spans="1:16" ht="16.5" customHeight="1" x14ac:dyDescent="0.35">
      <c r="A21" s="2" t="s">
        <v>90</v>
      </c>
      <c r="B21" s="2" t="s">
        <v>91</v>
      </c>
      <c r="C21" s="2" t="s">
        <v>92</v>
      </c>
      <c r="D21" s="5" t="s">
        <v>26</v>
      </c>
      <c r="E21" s="8"/>
      <c r="F21" s="26">
        <v>1</v>
      </c>
      <c r="G21" s="12">
        <v>9</v>
      </c>
      <c r="H21" s="7">
        <v>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3</v>
      </c>
      <c r="O21" s="7">
        <v>6</v>
      </c>
      <c r="P21" s="7">
        <v>0</v>
      </c>
    </row>
    <row r="22" spans="1:16" ht="16.5" customHeight="1" x14ac:dyDescent="0.35">
      <c r="A22" s="2" t="s">
        <v>93</v>
      </c>
      <c r="B22" s="2" t="s">
        <v>94</v>
      </c>
      <c r="C22" s="2" t="s">
        <v>95</v>
      </c>
      <c r="D22" s="5" t="s">
        <v>26</v>
      </c>
      <c r="E22" s="8"/>
      <c r="F22" s="26">
        <v>3</v>
      </c>
      <c r="G22" s="12">
        <v>605</v>
      </c>
      <c r="H22" s="7">
        <v>465</v>
      </c>
      <c r="I22" s="7">
        <v>140</v>
      </c>
      <c r="J22" s="7">
        <v>13</v>
      </c>
      <c r="K22" s="7">
        <v>56</v>
      </c>
      <c r="L22" s="7">
        <v>110</v>
      </c>
      <c r="M22" s="7">
        <v>47</v>
      </c>
      <c r="N22" s="7">
        <v>140</v>
      </c>
      <c r="O22" s="7">
        <v>197</v>
      </c>
      <c r="P22" s="7">
        <v>42</v>
      </c>
    </row>
    <row r="23" spans="1:16" ht="16.5" customHeight="1" x14ac:dyDescent="0.35">
      <c r="A23" s="2" t="s">
        <v>102</v>
      </c>
      <c r="B23" s="2" t="s">
        <v>103</v>
      </c>
      <c r="C23" s="2" t="s">
        <v>104</v>
      </c>
      <c r="D23" s="5" t="s">
        <v>26</v>
      </c>
      <c r="E23" s="8"/>
      <c r="F23" s="26">
        <v>0</v>
      </c>
      <c r="G23" s="12">
        <v>2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1</v>
      </c>
      <c r="P23" s="7">
        <v>0</v>
      </c>
    </row>
    <row r="24" spans="1:16" ht="16.5" customHeight="1" x14ac:dyDescent="0.35">
      <c r="A24" s="2" t="s">
        <v>105</v>
      </c>
      <c r="B24" s="2" t="s">
        <v>106</v>
      </c>
      <c r="C24" s="2" t="s">
        <v>107</v>
      </c>
      <c r="D24" s="5" t="s">
        <v>26</v>
      </c>
      <c r="E24" s="8" t="s">
        <v>196</v>
      </c>
      <c r="F24" s="26">
        <v>1</v>
      </c>
      <c r="G24" s="12">
        <v>21</v>
      </c>
      <c r="H24" s="7">
        <v>17</v>
      </c>
      <c r="I24" s="7">
        <v>4</v>
      </c>
      <c r="J24" s="7">
        <v>0</v>
      </c>
      <c r="K24" s="7">
        <v>7</v>
      </c>
      <c r="L24" s="7">
        <v>11</v>
      </c>
      <c r="M24" s="7">
        <v>0</v>
      </c>
      <c r="N24" s="7">
        <v>1</v>
      </c>
      <c r="O24" s="7">
        <v>2</v>
      </c>
      <c r="P24" s="7">
        <v>0</v>
      </c>
    </row>
    <row r="25" spans="1:16" ht="16.5" customHeight="1" x14ac:dyDescent="0.35">
      <c r="A25" s="2" t="s">
        <v>108</v>
      </c>
      <c r="B25" s="2" t="s">
        <v>109</v>
      </c>
      <c r="C25" s="2" t="s">
        <v>110</v>
      </c>
      <c r="D25" s="5" t="s">
        <v>26</v>
      </c>
      <c r="E25" s="8"/>
      <c r="F25" s="26">
        <v>1</v>
      </c>
      <c r="G25" s="12">
        <v>120</v>
      </c>
      <c r="H25" s="7">
        <v>94</v>
      </c>
      <c r="I25" s="7">
        <v>26</v>
      </c>
      <c r="J25" s="7">
        <v>0</v>
      </c>
      <c r="K25" s="7">
        <v>7</v>
      </c>
      <c r="L25" s="7">
        <v>24</v>
      </c>
      <c r="M25" s="7">
        <v>4</v>
      </c>
      <c r="N25" s="7">
        <v>16</v>
      </c>
      <c r="O25" s="7">
        <v>47</v>
      </c>
      <c r="P25" s="7">
        <v>22</v>
      </c>
    </row>
    <row r="26" spans="1:16" ht="16.5" customHeight="1" x14ac:dyDescent="0.35">
      <c r="A26" s="2" t="s">
        <v>114</v>
      </c>
      <c r="B26" s="2" t="s">
        <v>115</v>
      </c>
      <c r="C26" s="2" t="s">
        <v>116</v>
      </c>
      <c r="D26" s="5" t="s">
        <v>26</v>
      </c>
      <c r="E26" s="8" t="s">
        <v>196</v>
      </c>
      <c r="F26" s="26">
        <v>2</v>
      </c>
      <c r="G26" s="12">
        <v>234</v>
      </c>
      <c r="H26" s="7">
        <v>158</v>
      </c>
      <c r="I26" s="7">
        <v>76</v>
      </c>
      <c r="J26" s="7">
        <v>9</v>
      </c>
      <c r="K26" s="7">
        <v>61</v>
      </c>
      <c r="L26" s="7">
        <v>23</v>
      </c>
      <c r="M26" s="7">
        <v>5</v>
      </c>
      <c r="N26" s="7">
        <v>67</v>
      </c>
      <c r="O26" s="7">
        <v>55</v>
      </c>
      <c r="P26" s="7">
        <v>14</v>
      </c>
    </row>
    <row r="27" spans="1:16" ht="16.5" customHeight="1" x14ac:dyDescent="0.35">
      <c r="A27" s="2" t="s">
        <v>120</v>
      </c>
      <c r="B27" s="2" t="s">
        <v>121</v>
      </c>
      <c r="C27" s="2" t="s">
        <v>122</v>
      </c>
      <c r="D27" s="5" t="s">
        <v>26</v>
      </c>
      <c r="E27" s="8"/>
      <c r="F27" s="26">
        <v>1</v>
      </c>
      <c r="G27" s="12">
        <v>48</v>
      </c>
      <c r="H27" s="7">
        <v>37</v>
      </c>
      <c r="I27" s="7">
        <v>11</v>
      </c>
      <c r="J27" s="7">
        <v>0</v>
      </c>
      <c r="K27" s="7">
        <v>1</v>
      </c>
      <c r="L27" s="7">
        <v>13</v>
      </c>
      <c r="M27" s="7">
        <v>1</v>
      </c>
      <c r="N27" s="7">
        <v>12</v>
      </c>
      <c r="O27" s="7">
        <v>19</v>
      </c>
      <c r="P27" s="7">
        <v>2</v>
      </c>
    </row>
    <row r="28" spans="1:16" ht="16.5" customHeight="1" x14ac:dyDescent="0.35">
      <c r="A28" s="2" t="s">
        <v>141</v>
      </c>
      <c r="B28" s="2" t="s">
        <v>142</v>
      </c>
      <c r="C28" s="2" t="s">
        <v>143</v>
      </c>
      <c r="D28" s="5" t="s">
        <v>26</v>
      </c>
      <c r="E28" s="8"/>
      <c r="F28" s="26">
        <v>1</v>
      </c>
      <c r="G28" s="12">
        <v>29</v>
      </c>
      <c r="H28" s="7">
        <v>29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7">
        <v>27</v>
      </c>
      <c r="P28" s="7">
        <v>0</v>
      </c>
    </row>
    <row r="29" spans="1:16" ht="16.5" customHeight="1" x14ac:dyDescent="0.35">
      <c r="A29" s="2" t="s">
        <v>153</v>
      </c>
      <c r="B29" s="2" t="s">
        <v>154</v>
      </c>
      <c r="C29" s="2" t="s">
        <v>155</v>
      </c>
      <c r="D29" s="5" t="s">
        <v>26</v>
      </c>
      <c r="E29" s="8" t="s">
        <v>196</v>
      </c>
      <c r="F29" s="26">
        <v>1</v>
      </c>
      <c r="G29" s="12">
        <v>92</v>
      </c>
      <c r="H29" s="7">
        <v>62</v>
      </c>
      <c r="I29" s="7">
        <v>30</v>
      </c>
      <c r="J29" s="7">
        <v>4</v>
      </c>
      <c r="K29" s="7">
        <v>45</v>
      </c>
      <c r="L29" s="7">
        <v>26</v>
      </c>
      <c r="M29" s="7">
        <v>0</v>
      </c>
      <c r="N29" s="7">
        <v>2</v>
      </c>
      <c r="O29" s="7">
        <v>14</v>
      </c>
      <c r="P29" s="7">
        <v>1</v>
      </c>
    </row>
    <row r="30" spans="1:16" ht="16.5" customHeight="1" x14ac:dyDescent="0.35">
      <c r="A30" s="2" t="s">
        <v>165</v>
      </c>
      <c r="B30" s="2" t="s">
        <v>166</v>
      </c>
      <c r="C30" s="2" t="s">
        <v>167</v>
      </c>
      <c r="D30" s="5" t="s">
        <v>26</v>
      </c>
      <c r="E30" s="8"/>
      <c r="F30" s="26">
        <v>1</v>
      </c>
      <c r="G30" s="12">
        <v>10</v>
      </c>
      <c r="H30" s="7">
        <v>9</v>
      </c>
      <c r="I30" s="7">
        <v>1</v>
      </c>
      <c r="J30" s="7">
        <v>0</v>
      </c>
      <c r="K30" s="7">
        <v>0</v>
      </c>
      <c r="L30" s="7">
        <v>0</v>
      </c>
      <c r="M30" s="7">
        <v>1</v>
      </c>
      <c r="N30" s="7">
        <v>3</v>
      </c>
      <c r="O30" s="7">
        <v>4</v>
      </c>
      <c r="P30" s="7">
        <v>2</v>
      </c>
    </row>
    <row r="31" spans="1:16" ht="16.5" customHeight="1" x14ac:dyDescent="0.35">
      <c r="A31" s="2" t="s">
        <v>174</v>
      </c>
      <c r="B31" s="2" t="s">
        <v>175</v>
      </c>
      <c r="C31" s="2" t="s">
        <v>176</v>
      </c>
      <c r="D31" s="5" t="s">
        <v>26</v>
      </c>
      <c r="E31" s="8"/>
      <c r="F31" s="26">
        <v>1</v>
      </c>
      <c r="G31" s="12">
        <v>101</v>
      </c>
      <c r="H31" s="7">
        <v>82</v>
      </c>
      <c r="I31" s="7">
        <v>19</v>
      </c>
      <c r="J31" s="7">
        <v>0</v>
      </c>
      <c r="K31" s="7">
        <v>8</v>
      </c>
      <c r="L31" s="7">
        <v>15</v>
      </c>
      <c r="M31" s="7">
        <v>5</v>
      </c>
      <c r="N31" s="7">
        <v>30</v>
      </c>
      <c r="O31" s="7">
        <v>37</v>
      </c>
      <c r="P31" s="7">
        <v>6</v>
      </c>
    </row>
    <row r="32" spans="1:16" ht="16.5" customHeight="1" x14ac:dyDescent="0.35">
      <c r="A32" s="2">
        <f>COUNT(G12:G31)</f>
        <v>20</v>
      </c>
      <c r="B32" s="2"/>
      <c r="C32" s="2"/>
      <c r="D32" s="5"/>
      <c r="E32" s="8">
        <v>6</v>
      </c>
      <c r="F32" s="27">
        <f>SUM(F12:F31)</f>
        <v>23</v>
      </c>
      <c r="G32" s="13">
        <f>SUM(G12:G31)</f>
        <v>2473</v>
      </c>
      <c r="H32" s="7"/>
      <c r="I32" s="7"/>
      <c r="J32" s="7"/>
      <c r="K32" s="7"/>
      <c r="L32" s="7"/>
      <c r="M32" s="7"/>
      <c r="N32" s="7"/>
      <c r="O32" s="7"/>
      <c r="P32" s="7"/>
    </row>
    <row r="33" spans="1:16" ht="16.5" customHeight="1" x14ac:dyDescent="0.35">
      <c r="A33" s="2" t="s">
        <v>15</v>
      </c>
      <c r="B33" s="2" t="s">
        <v>16</v>
      </c>
      <c r="C33" s="2" t="s">
        <v>17</v>
      </c>
      <c r="D33" s="5" t="s">
        <v>18</v>
      </c>
      <c r="E33" s="8"/>
      <c r="F33" s="26">
        <v>1</v>
      </c>
      <c r="G33" s="12">
        <v>70</v>
      </c>
      <c r="H33" s="7">
        <v>62</v>
      </c>
      <c r="I33" s="7">
        <v>8</v>
      </c>
      <c r="J33" s="7">
        <v>0</v>
      </c>
      <c r="K33" s="7">
        <v>0</v>
      </c>
      <c r="L33" s="7">
        <v>10</v>
      </c>
      <c r="M33" s="7">
        <v>1</v>
      </c>
      <c r="N33" s="7">
        <v>25</v>
      </c>
      <c r="O33" s="7">
        <v>30</v>
      </c>
      <c r="P33" s="7">
        <v>4</v>
      </c>
    </row>
    <row r="34" spans="1:16" ht="16.5" customHeight="1" x14ac:dyDescent="0.35">
      <c r="A34" s="2" t="s">
        <v>66</v>
      </c>
      <c r="B34" s="2" t="s">
        <v>67</v>
      </c>
      <c r="C34" s="2" t="s">
        <v>68</v>
      </c>
      <c r="D34" s="5" t="s">
        <v>18</v>
      </c>
      <c r="E34" s="8"/>
      <c r="F34" s="26">
        <v>1</v>
      </c>
      <c r="G34" s="12">
        <v>25</v>
      </c>
      <c r="H34" s="7">
        <v>21</v>
      </c>
      <c r="I34" s="7">
        <v>4</v>
      </c>
      <c r="J34" s="7">
        <v>0</v>
      </c>
      <c r="K34" s="7">
        <v>0</v>
      </c>
      <c r="L34" s="7">
        <v>4</v>
      </c>
      <c r="M34" s="7">
        <v>4</v>
      </c>
      <c r="N34" s="7">
        <v>4</v>
      </c>
      <c r="O34" s="7">
        <v>13</v>
      </c>
      <c r="P34" s="7">
        <v>0</v>
      </c>
    </row>
    <row r="35" spans="1:16" ht="16.5" customHeight="1" x14ac:dyDescent="0.35">
      <c r="A35" s="2" t="s">
        <v>69</v>
      </c>
      <c r="B35" s="2" t="s">
        <v>70</v>
      </c>
      <c r="C35" s="2" t="s">
        <v>71</v>
      </c>
      <c r="D35" s="5" t="s">
        <v>18</v>
      </c>
      <c r="E35" s="8" t="s">
        <v>196</v>
      </c>
      <c r="F35" s="26">
        <v>1</v>
      </c>
      <c r="G35" s="12">
        <v>8</v>
      </c>
      <c r="H35" s="7">
        <v>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2</v>
      </c>
      <c r="O35" s="7">
        <v>6</v>
      </c>
      <c r="P35" s="7">
        <v>0</v>
      </c>
    </row>
    <row r="36" spans="1:16" ht="16.5" customHeight="1" x14ac:dyDescent="0.35">
      <c r="A36" s="2" t="s">
        <v>72</v>
      </c>
      <c r="B36" s="2" t="s">
        <v>73</v>
      </c>
      <c r="C36" s="2" t="s">
        <v>74</v>
      </c>
      <c r="D36" s="5" t="s">
        <v>18</v>
      </c>
      <c r="E36" s="8"/>
      <c r="F36" s="26">
        <v>1</v>
      </c>
      <c r="G36" s="12">
        <v>125</v>
      </c>
      <c r="H36" s="7">
        <v>86</v>
      </c>
      <c r="I36" s="7">
        <v>39</v>
      </c>
      <c r="J36" s="7">
        <v>1</v>
      </c>
      <c r="K36" s="7">
        <v>25</v>
      </c>
      <c r="L36" s="7">
        <v>35</v>
      </c>
      <c r="M36" s="7">
        <v>6</v>
      </c>
      <c r="N36" s="7">
        <v>13</v>
      </c>
      <c r="O36" s="7">
        <v>43</v>
      </c>
      <c r="P36" s="7">
        <v>2</v>
      </c>
    </row>
    <row r="37" spans="1:16" ht="16.5" customHeight="1" x14ac:dyDescent="0.35">
      <c r="A37" s="2" t="s">
        <v>135</v>
      </c>
      <c r="B37" s="2" t="s">
        <v>136</v>
      </c>
      <c r="C37" s="2" t="s">
        <v>137</v>
      </c>
      <c r="D37" s="5" t="s">
        <v>18</v>
      </c>
      <c r="E37" s="8"/>
      <c r="F37" s="26">
        <v>3</v>
      </c>
      <c r="G37" s="12">
        <v>2341</v>
      </c>
      <c r="H37" s="7">
        <v>2092</v>
      </c>
      <c r="I37" s="7">
        <v>249</v>
      </c>
      <c r="J37" s="7">
        <v>2</v>
      </c>
      <c r="K37" s="7">
        <v>23</v>
      </c>
      <c r="L37" s="7">
        <v>60</v>
      </c>
      <c r="M37" s="7">
        <v>54</v>
      </c>
      <c r="N37" s="7">
        <v>1396</v>
      </c>
      <c r="O37" s="7">
        <v>710</v>
      </c>
      <c r="P37" s="7">
        <v>96</v>
      </c>
    </row>
    <row r="38" spans="1:16" ht="16.5" customHeight="1" x14ac:dyDescent="0.35">
      <c r="A38" s="2" t="s">
        <v>144</v>
      </c>
      <c r="B38" s="2" t="s">
        <v>145</v>
      </c>
      <c r="C38" s="2" t="s">
        <v>146</v>
      </c>
      <c r="D38" s="5" t="s">
        <v>18</v>
      </c>
      <c r="E38" s="8" t="s">
        <v>196</v>
      </c>
      <c r="F38" s="26">
        <v>2</v>
      </c>
      <c r="G38" s="12">
        <v>320</v>
      </c>
      <c r="H38" s="7">
        <v>215</v>
      </c>
      <c r="I38" s="7">
        <v>105</v>
      </c>
      <c r="J38" s="7">
        <v>0</v>
      </c>
      <c r="K38" s="7">
        <v>23</v>
      </c>
      <c r="L38" s="7">
        <v>78</v>
      </c>
      <c r="M38" s="7">
        <v>7</v>
      </c>
      <c r="N38" s="7">
        <v>65</v>
      </c>
      <c r="O38" s="7">
        <v>145</v>
      </c>
      <c r="P38" s="7">
        <v>2</v>
      </c>
    </row>
    <row r="39" spans="1:16" ht="16.5" customHeight="1" x14ac:dyDescent="0.35">
      <c r="A39" s="2" t="s">
        <v>177</v>
      </c>
      <c r="B39" s="2" t="s">
        <v>178</v>
      </c>
      <c r="C39" s="2" t="s">
        <v>179</v>
      </c>
      <c r="D39" s="5" t="s">
        <v>18</v>
      </c>
      <c r="E39" s="8"/>
      <c r="F39" s="26">
        <v>1</v>
      </c>
      <c r="G39" s="12">
        <v>94</v>
      </c>
      <c r="H39" s="7">
        <v>81</v>
      </c>
      <c r="I39" s="7">
        <v>13</v>
      </c>
      <c r="J39" s="7">
        <v>0</v>
      </c>
      <c r="K39" s="7">
        <v>0</v>
      </c>
      <c r="L39" s="7">
        <v>12</v>
      </c>
      <c r="M39" s="7">
        <v>2</v>
      </c>
      <c r="N39" s="7">
        <v>39</v>
      </c>
      <c r="O39" s="7">
        <v>37</v>
      </c>
      <c r="P39" s="7">
        <v>4</v>
      </c>
    </row>
    <row r="40" spans="1:16" ht="16.5" customHeight="1" x14ac:dyDescent="0.35">
      <c r="A40" s="2">
        <f>COUNT(G33:G39)</f>
        <v>7</v>
      </c>
      <c r="B40" s="2"/>
      <c r="C40" s="2"/>
      <c r="D40" s="5"/>
      <c r="E40" s="8">
        <v>2</v>
      </c>
      <c r="F40" s="27">
        <f>SUM(F33:F39)</f>
        <v>10</v>
      </c>
      <c r="G40" s="13">
        <f>SUM(G33:G39)</f>
        <v>2983</v>
      </c>
      <c r="H40" s="7"/>
      <c r="I40" s="7"/>
      <c r="J40" s="7"/>
      <c r="K40" s="7"/>
      <c r="L40" s="7"/>
      <c r="M40" s="7"/>
      <c r="N40" s="7"/>
      <c r="O40" s="7"/>
      <c r="P40" s="7"/>
    </row>
    <row r="41" spans="1:16" ht="16.5" customHeight="1" x14ac:dyDescent="0.35">
      <c r="A41" s="2" t="s">
        <v>19</v>
      </c>
      <c r="B41" s="2" t="s">
        <v>20</v>
      </c>
      <c r="C41" s="2" t="s">
        <v>21</v>
      </c>
      <c r="D41" s="5" t="s">
        <v>22</v>
      </c>
      <c r="E41" s="8"/>
      <c r="F41" s="26">
        <v>1</v>
      </c>
      <c r="G41" s="12">
        <v>21</v>
      </c>
      <c r="H41" s="7">
        <v>18</v>
      </c>
      <c r="I41" s="7">
        <v>3</v>
      </c>
      <c r="J41" s="7">
        <v>0</v>
      </c>
      <c r="K41" s="7">
        <v>0</v>
      </c>
      <c r="L41" s="7">
        <v>8</v>
      </c>
      <c r="M41" s="7">
        <v>2</v>
      </c>
      <c r="N41" s="7">
        <v>2</v>
      </c>
      <c r="O41" s="7">
        <v>8</v>
      </c>
      <c r="P41" s="7">
        <v>1</v>
      </c>
    </row>
    <row r="42" spans="1:16" ht="16.5" customHeight="1" x14ac:dyDescent="0.35">
      <c r="A42" s="2" t="s">
        <v>33</v>
      </c>
      <c r="B42" s="2" t="s">
        <v>34</v>
      </c>
      <c r="C42" s="2" t="s">
        <v>35</v>
      </c>
      <c r="D42" s="5" t="s">
        <v>22</v>
      </c>
      <c r="E42" s="8"/>
      <c r="F42" s="26">
        <v>2</v>
      </c>
      <c r="G42" s="12">
        <v>250</v>
      </c>
      <c r="H42" s="7">
        <v>196</v>
      </c>
      <c r="I42" s="7">
        <v>54</v>
      </c>
      <c r="J42" s="7">
        <v>8</v>
      </c>
      <c r="K42" s="7">
        <v>12</v>
      </c>
      <c r="L42" s="7">
        <v>32</v>
      </c>
      <c r="M42" s="7">
        <v>6</v>
      </c>
      <c r="N42" s="7">
        <v>56</v>
      </c>
      <c r="O42" s="7">
        <v>114</v>
      </c>
      <c r="P42" s="7">
        <v>22</v>
      </c>
    </row>
    <row r="43" spans="1:16" ht="16.5" customHeight="1" x14ac:dyDescent="0.35">
      <c r="A43" s="2" t="s">
        <v>36</v>
      </c>
      <c r="B43" s="2" t="s">
        <v>37</v>
      </c>
      <c r="C43" s="2" t="s">
        <v>38</v>
      </c>
      <c r="D43" s="5" t="s">
        <v>22</v>
      </c>
      <c r="E43" s="8" t="s">
        <v>196</v>
      </c>
      <c r="F43" s="26">
        <v>1</v>
      </c>
      <c r="G43" s="12">
        <v>6</v>
      </c>
      <c r="H43" s="7">
        <v>5</v>
      </c>
      <c r="I43" s="7">
        <v>1</v>
      </c>
      <c r="J43" s="7">
        <v>0</v>
      </c>
      <c r="K43" s="7">
        <v>0</v>
      </c>
      <c r="L43" s="7">
        <v>1</v>
      </c>
      <c r="M43" s="7">
        <v>1</v>
      </c>
      <c r="N43" s="7">
        <v>1</v>
      </c>
      <c r="O43" s="7">
        <v>3</v>
      </c>
      <c r="P43" s="7">
        <v>0</v>
      </c>
    </row>
    <row r="44" spans="1:16" ht="16.5" customHeight="1" x14ac:dyDescent="0.35">
      <c r="A44" s="2" t="s">
        <v>39</v>
      </c>
      <c r="B44" s="2" t="s">
        <v>40</v>
      </c>
      <c r="C44" s="2" t="s">
        <v>41</v>
      </c>
      <c r="D44" s="5" t="s">
        <v>22</v>
      </c>
      <c r="E44" s="8" t="s">
        <v>196</v>
      </c>
      <c r="F44" s="26">
        <v>0</v>
      </c>
      <c r="G44" s="12">
        <v>2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2</v>
      </c>
      <c r="O44" s="7">
        <v>0</v>
      </c>
      <c r="P44" s="7">
        <v>0</v>
      </c>
    </row>
    <row r="45" spans="1:16" ht="16.5" customHeight="1" x14ac:dyDescent="0.35">
      <c r="A45" s="2" t="s">
        <v>42</v>
      </c>
      <c r="B45" s="2" t="s">
        <v>43</v>
      </c>
      <c r="C45" s="2" t="s">
        <v>44</v>
      </c>
      <c r="D45" s="5" t="s">
        <v>22</v>
      </c>
      <c r="E45" s="8" t="s">
        <v>196</v>
      </c>
      <c r="F45" s="26">
        <v>2</v>
      </c>
      <c r="G45" s="12">
        <v>151</v>
      </c>
      <c r="H45" s="7">
        <v>101</v>
      </c>
      <c r="I45" s="7">
        <v>50</v>
      </c>
      <c r="J45" s="7">
        <v>2</v>
      </c>
      <c r="K45" s="7">
        <v>69</v>
      </c>
      <c r="L45" s="7">
        <v>73</v>
      </c>
      <c r="M45" s="7">
        <v>3</v>
      </c>
      <c r="N45" s="7">
        <v>3</v>
      </c>
      <c r="O45" s="7">
        <v>1</v>
      </c>
      <c r="P45" s="7">
        <v>0</v>
      </c>
    </row>
    <row r="46" spans="1:16" ht="16.5" customHeight="1" x14ac:dyDescent="0.35">
      <c r="A46" s="2" t="s">
        <v>57</v>
      </c>
      <c r="B46" s="2" t="s">
        <v>58</v>
      </c>
      <c r="C46" s="2" t="s">
        <v>59</v>
      </c>
      <c r="D46" s="5" t="s">
        <v>22</v>
      </c>
      <c r="E46" s="8"/>
      <c r="F46" s="26">
        <v>3</v>
      </c>
      <c r="G46" s="12">
        <v>497</v>
      </c>
      <c r="H46" s="7">
        <v>439</v>
      </c>
      <c r="I46" s="7">
        <v>58</v>
      </c>
      <c r="J46" s="7">
        <v>0</v>
      </c>
      <c r="K46" s="7">
        <v>9</v>
      </c>
      <c r="L46" s="7">
        <v>26</v>
      </c>
      <c r="M46" s="7">
        <v>21</v>
      </c>
      <c r="N46" s="7">
        <v>227</v>
      </c>
      <c r="O46" s="7">
        <v>171</v>
      </c>
      <c r="P46" s="7">
        <v>43</v>
      </c>
    </row>
    <row r="47" spans="1:16" ht="16.5" customHeight="1" x14ac:dyDescent="0.35">
      <c r="A47" s="2" t="s">
        <v>60</v>
      </c>
      <c r="B47" s="2" t="s">
        <v>61</v>
      </c>
      <c r="C47" s="2" t="s">
        <v>62</v>
      </c>
      <c r="D47" s="5" t="s">
        <v>22</v>
      </c>
      <c r="E47" s="8" t="s">
        <v>196</v>
      </c>
      <c r="F47" s="26">
        <v>1</v>
      </c>
      <c r="G47" s="12">
        <v>2</v>
      </c>
      <c r="H47" s="7">
        <v>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</v>
      </c>
      <c r="P47" s="7">
        <v>1</v>
      </c>
    </row>
    <row r="48" spans="1:16" ht="16.5" customHeight="1" x14ac:dyDescent="0.35">
      <c r="A48" s="2" t="s">
        <v>75</v>
      </c>
      <c r="B48" s="2" t="s">
        <v>76</v>
      </c>
      <c r="C48" s="2" t="s">
        <v>77</v>
      </c>
      <c r="D48" s="5" t="s">
        <v>22</v>
      </c>
      <c r="E48" s="8"/>
      <c r="F48" s="26">
        <v>2</v>
      </c>
      <c r="G48" s="12">
        <v>198</v>
      </c>
      <c r="H48" s="7">
        <v>158</v>
      </c>
      <c r="I48" s="7">
        <v>40</v>
      </c>
      <c r="J48" s="7">
        <v>1</v>
      </c>
      <c r="K48" s="7">
        <v>40</v>
      </c>
      <c r="L48" s="7">
        <v>26</v>
      </c>
      <c r="M48" s="7">
        <v>6</v>
      </c>
      <c r="N48" s="7">
        <v>44</v>
      </c>
      <c r="O48" s="7">
        <v>71</v>
      </c>
      <c r="P48" s="7">
        <v>10</v>
      </c>
    </row>
    <row r="49" spans="1:16" ht="16.5" customHeight="1" x14ac:dyDescent="0.35">
      <c r="A49" s="2" t="s">
        <v>78</v>
      </c>
      <c r="B49" s="2" t="s">
        <v>79</v>
      </c>
      <c r="C49" s="2" t="s">
        <v>80</v>
      </c>
      <c r="D49" s="5" t="s">
        <v>22</v>
      </c>
      <c r="E49" s="8"/>
      <c r="F49" s="26">
        <v>2</v>
      </c>
      <c r="G49" s="12">
        <v>247</v>
      </c>
      <c r="H49" s="7">
        <v>199</v>
      </c>
      <c r="I49" s="7">
        <v>48</v>
      </c>
      <c r="J49" s="7">
        <v>0</v>
      </c>
      <c r="K49" s="7">
        <v>0</v>
      </c>
      <c r="L49" s="7">
        <v>0</v>
      </c>
      <c r="M49" s="7">
        <v>73</v>
      </c>
      <c r="N49" s="7">
        <v>173</v>
      </c>
      <c r="O49" s="7">
        <v>1</v>
      </c>
      <c r="P49" s="7">
        <v>0</v>
      </c>
    </row>
    <row r="50" spans="1:16" ht="16.5" customHeight="1" x14ac:dyDescent="0.35">
      <c r="A50" s="2" t="s">
        <v>96</v>
      </c>
      <c r="B50" s="2" t="s">
        <v>97</v>
      </c>
      <c r="C50" s="2" t="s">
        <v>98</v>
      </c>
      <c r="D50" s="5" t="s">
        <v>22</v>
      </c>
      <c r="E50" s="8" t="s">
        <v>196</v>
      </c>
      <c r="F50" s="26">
        <v>2</v>
      </c>
      <c r="G50" s="12">
        <v>358</v>
      </c>
      <c r="H50" s="7">
        <v>248</v>
      </c>
      <c r="I50" s="7">
        <v>110</v>
      </c>
      <c r="J50" s="7">
        <v>3</v>
      </c>
      <c r="K50" s="7">
        <v>249</v>
      </c>
      <c r="L50" s="7">
        <v>83</v>
      </c>
      <c r="M50" s="7">
        <v>4</v>
      </c>
      <c r="N50" s="7">
        <v>9</v>
      </c>
      <c r="O50" s="7">
        <v>8</v>
      </c>
      <c r="P50" s="7">
        <v>2</v>
      </c>
    </row>
    <row r="51" spans="1:16" ht="16.5" customHeight="1" x14ac:dyDescent="0.35">
      <c r="A51" s="2" t="s">
        <v>111</v>
      </c>
      <c r="B51" s="2" t="s">
        <v>112</v>
      </c>
      <c r="C51" s="2" t="s">
        <v>113</v>
      </c>
      <c r="D51" s="5" t="s">
        <v>22</v>
      </c>
      <c r="E51" s="8"/>
      <c r="F51" s="26">
        <v>1</v>
      </c>
      <c r="G51" s="12">
        <v>115</v>
      </c>
      <c r="H51" s="7">
        <v>101</v>
      </c>
      <c r="I51" s="7">
        <v>14</v>
      </c>
      <c r="J51" s="7">
        <v>0</v>
      </c>
      <c r="K51" s="7">
        <v>2</v>
      </c>
      <c r="L51" s="7">
        <v>41</v>
      </c>
      <c r="M51" s="7">
        <v>2</v>
      </c>
      <c r="N51" s="7">
        <v>33</v>
      </c>
      <c r="O51" s="7">
        <v>34</v>
      </c>
      <c r="P51" s="7">
        <v>3</v>
      </c>
    </row>
    <row r="52" spans="1:16" ht="16.5" customHeight="1" x14ac:dyDescent="0.35">
      <c r="A52" s="2" t="s">
        <v>117</v>
      </c>
      <c r="B52" s="2" t="s">
        <v>118</v>
      </c>
      <c r="C52" s="2" t="s">
        <v>119</v>
      </c>
      <c r="D52" s="5" t="s">
        <v>22</v>
      </c>
      <c r="E52" s="8"/>
      <c r="F52" s="26">
        <v>0</v>
      </c>
      <c r="G52" s="12">
        <v>2</v>
      </c>
      <c r="H52" s="7">
        <v>2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</v>
      </c>
      <c r="P52" s="7">
        <v>0</v>
      </c>
    </row>
    <row r="53" spans="1:16" ht="16.5" customHeight="1" x14ac:dyDescent="0.35">
      <c r="A53" s="2" t="s">
        <v>123</v>
      </c>
      <c r="B53" s="2" t="s">
        <v>124</v>
      </c>
      <c r="C53" s="2" t="s">
        <v>125</v>
      </c>
      <c r="D53" s="5" t="s">
        <v>22</v>
      </c>
      <c r="E53" s="8"/>
      <c r="F53" s="26">
        <v>1</v>
      </c>
      <c r="G53" s="12">
        <v>84</v>
      </c>
      <c r="H53" s="7">
        <v>60</v>
      </c>
      <c r="I53" s="7">
        <v>24</v>
      </c>
      <c r="J53" s="7">
        <v>0</v>
      </c>
      <c r="K53" s="7">
        <v>15</v>
      </c>
      <c r="L53" s="7">
        <v>9</v>
      </c>
      <c r="M53" s="7">
        <v>3</v>
      </c>
      <c r="N53" s="7">
        <v>24</v>
      </c>
      <c r="O53" s="7">
        <v>32</v>
      </c>
      <c r="P53" s="7">
        <v>1</v>
      </c>
    </row>
    <row r="54" spans="1:16" ht="16.5" customHeight="1" x14ac:dyDescent="0.35">
      <c r="A54" s="2" t="s">
        <v>126</v>
      </c>
      <c r="B54" s="2" t="s">
        <v>127</v>
      </c>
      <c r="C54" s="2" t="s">
        <v>128</v>
      </c>
      <c r="D54" s="5" t="s">
        <v>22</v>
      </c>
      <c r="E54" s="8"/>
      <c r="F54" s="26">
        <v>1</v>
      </c>
      <c r="G54" s="12">
        <v>37</v>
      </c>
      <c r="H54" s="7">
        <v>35</v>
      </c>
      <c r="I54" s="7">
        <v>2</v>
      </c>
      <c r="J54" s="7">
        <v>0</v>
      </c>
      <c r="K54" s="7">
        <v>0</v>
      </c>
      <c r="L54" s="7">
        <v>0</v>
      </c>
      <c r="M54" s="7">
        <v>1</v>
      </c>
      <c r="N54" s="7">
        <v>4</v>
      </c>
      <c r="O54" s="7">
        <v>28</v>
      </c>
      <c r="P54" s="7">
        <v>4</v>
      </c>
    </row>
    <row r="55" spans="1:16" ht="16.5" customHeight="1" x14ac:dyDescent="0.35">
      <c r="A55" s="2" t="s">
        <v>129</v>
      </c>
      <c r="B55" s="2" t="s">
        <v>130</v>
      </c>
      <c r="C55" s="2" t="s">
        <v>131</v>
      </c>
      <c r="D55" s="5" t="s">
        <v>22</v>
      </c>
      <c r="E55" s="8"/>
      <c r="F55" s="26">
        <v>2</v>
      </c>
      <c r="G55" s="12">
        <v>460</v>
      </c>
      <c r="H55" s="7">
        <v>374</v>
      </c>
      <c r="I55" s="7">
        <v>86</v>
      </c>
      <c r="J55" s="7">
        <v>6</v>
      </c>
      <c r="K55" s="7">
        <v>33</v>
      </c>
      <c r="L55" s="7">
        <v>97</v>
      </c>
      <c r="M55" s="7">
        <v>13</v>
      </c>
      <c r="N55" s="7">
        <v>70</v>
      </c>
      <c r="O55" s="7">
        <v>116</v>
      </c>
      <c r="P55" s="7">
        <v>125</v>
      </c>
    </row>
    <row r="56" spans="1:16" ht="16.5" customHeight="1" x14ac:dyDescent="0.35">
      <c r="A56" s="2" t="s">
        <v>138</v>
      </c>
      <c r="B56" s="2" t="s">
        <v>139</v>
      </c>
      <c r="C56" s="2" t="s">
        <v>140</v>
      </c>
      <c r="D56" s="19" t="s">
        <v>22</v>
      </c>
      <c r="E56" s="8"/>
      <c r="F56" s="26">
        <v>1</v>
      </c>
      <c r="G56" s="12">
        <v>27</v>
      </c>
      <c r="H56" s="7">
        <v>26</v>
      </c>
      <c r="I56" s="7">
        <v>1</v>
      </c>
      <c r="J56" s="7">
        <v>0</v>
      </c>
      <c r="K56" s="7">
        <v>0</v>
      </c>
      <c r="L56" s="7">
        <v>0</v>
      </c>
      <c r="M56" s="7">
        <v>2</v>
      </c>
      <c r="N56" s="7">
        <v>10</v>
      </c>
      <c r="O56" s="7">
        <v>13</v>
      </c>
      <c r="P56" s="7">
        <v>2</v>
      </c>
    </row>
    <row r="57" spans="1:16" ht="16.5" customHeight="1" x14ac:dyDescent="0.35">
      <c r="A57" s="2" t="s">
        <v>147</v>
      </c>
      <c r="B57" s="2" t="s">
        <v>148</v>
      </c>
      <c r="C57" s="5" t="s">
        <v>149</v>
      </c>
      <c r="D57" s="21" t="s">
        <v>22</v>
      </c>
      <c r="E57" s="8"/>
      <c r="F57" s="26">
        <v>1</v>
      </c>
      <c r="G57" s="12">
        <v>9</v>
      </c>
      <c r="H57" s="7">
        <v>8</v>
      </c>
      <c r="I57" s="7">
        <v>1</v>
      </c>
      <c r="J57" s="7">
        <v>0</v>
      </c>
      <c r="K57" s="7">
        <v>0</v>
      </c>
      <c r="L57" s="7">
        <v>1</v>
      </c>
      <c r="M57" s="7">
        <v>0</v>
      </c>
      <c r="N57" s="7">
        <v>2</v>
      </c>
      <c r="O57" s="7">
        <v>6</v>
      </c>
      <c r="P57" s="7">
        <v>0</v>
      </c>
    </row>
    <row r="58" spans="1:16" ht="16.5" customHeight="1" x14ac:dyDescent="0.35">
      <c r="A58" s="2" t="s">
        <v>156</v>
      </c>
      <c r="B58" s="2" t="s">
        <v>157</v>
      </c>
      <c r="C58" s="5" t="s">
        <v>158</v>
      </c>
      <c r="D58" s="22" t="s">
        <v>22</v>
      </c>
      <c r="E58" s="8" t="s">
        <v>196</v>
      </c>
      <c r="F58" s="26">
        <v>1</v>
      </c>
      <c r="G58" s="12">
        <v>122</v>
      </c>
      <c r="H58" s="7">
        <v>85</v>
      </c>
      <c r="I58" s="7">
        <v>37</v>
      </c>
      <c r="J58" s="7">
        <v>2</v>
      </c>
      <c r="K58" s="7">
        <v>52</v>
      </c>
      <c r="L58" s="7">
        <v>60</v>
      </c>
      <c r="M58" s="7">
        <v>2</v>
      </c>
      <c r="N58" s="7">
        <v>1</v>
      </c>
      <c r="O58" s="7">
        <v>4</v>
      </c>
      <c r="P58" s="7">
        <v>1</v>
      </c>
    </row>
    <row r="59" spans="1:16" ht="16.5" customHeight="1" x14ac:dyDescent="0.35">
      <c r="A59" s="2" t="s">
        <v>159</v>
      </c>
      <c r="B59" s="2" t="s">
        <v>160</v>
      </c>
      <c r="C59" s="5" t="s">
        <v>161</v>
      </c>
      <c r="D59" s="22" t="s">
        <v>22</v>
      </c>
      <c r="E59" s="8"/>
      <c r="F59" s="26">
        <v>2</v>
      </c>
      <c r="G59" s="12">
        <v>156</v>
      </c>
      <c r="H59" s="7">
        <v>125</v>
      </c>
      <c r="I59" s="7">
        <v>31</v>
      </c>
      <c r="J59" s="7">
        <v>2</v>
      </c>
      <c r="K59" s="7">
        <v>8</v>
      </c>
      <c r="L59" s="7">
        <v>19</v>
      </c>
      <c r="M59" s="7">
        <v>23</v>
      </c>
      <c r="N59" s="7">
        <v>44</v>
      </c>
      <c r="O59" s="7">
        <v>49</v>
      </c>
      <c r="P59" s="7">
        <v>11</v>
      </c>
    </row>
    <row r="60" spans="1:16" ht="16.5" customHeight="1" x14ac:dyDescent="0.35">
      <c r="A60" s="2" t="s">
        <v>162</v>
      </c>
      <c r="B60" s="2" t="s">
        <v>163</v>
      </c>
      <c r="C60" s="5" t="s">
        <v>164</v>
      </c>
      <c r="D60" s="23" t="s">
        <v>22</v>
      </c>
      <c r="E60" s="8" t="s">
        <v>196</v>
      </c>
      <c r="F60" s="26">
        <v>1</v>
      </c>
      <c r="G60" s="12">
        <v>2</v>
      </c>
      <c r="H60" s="7">
        <v>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2</v>
      </c>
      <c r="P60" s="7">
        <v>0</v>
      </c>
    </row>
    <row r="61" spans="1:16" ht="16.5" customHeight="1" x14ac:dyDescent="0.35">
      <c r="A61" s="2" t="s">
        <v>168</v>
      </c>
      <c r="B61" s="2" t="s">
        <v>169</v>
      </c>
      <c r="C61" s="2" t="s">
        <v>170</v>
      </c>
      <c r="D61" s="20" t="s">
        <v>22</v>
      </c>
      <c r="E61" s="8" t="s">
        <v>196</v>
      </c>
      <c r="F61" s="26">
        <v>2</v>
      </c>
      <c r="G61" s="12">
        <v>254</v>
      </c>
      <c r="H61" s="7">
        <v>171</v>
      </c>
      <c r="I61" s="7">
        <v>83</v>
      </c>
      <c r="J61" s="7">
        <v>5</v>
      </c>
      <c r="K61" s="7">
        <v>67</v>
      </c>
      <c r="L61" s="7">
        <v>62</v>
      </c>
      <c r="M61" s="7">
        <v>4</v>
      </c>
      <c r="N61" s="7">
        <v>32</v>
      </c>
      <c r="O61" s="7">
        <v>84</v>
      </c>
      <c r="P61" s="7">
        <v>0</v>
      </c>
    </row>
    <row r="62" spans="1:16" ht="16.5" customHeight="1" x14ac:dyDescent="0.35">
      <c r="A62" s="2" t="s">
        <v>171</v>
      </c>
      <c r="B62" s="2" t="s">
        <v>172</v>
      </c>
      <c r="C62" s="2" t="s">
        <v>173</v>
      </c>
      <c r="D62" s="5" t="s">
        <v>22</v>
      </c>
      <c r="E62" s="8"/>
      <c r="F62" s="26">
        <v>1</v>
      </c>
      <c r="G62" s="12">
        <v>73</v>
      </c>
      <c r="H62" s="7">
        <v>66</v>
      </c>
      <c r="I62" s="7">
        <v>7</v>
      </c>
      <c r="J62" s="7">
        <v>0</v>
      </c>
      <c r="K62" s="7">
        <v>0</v>
      </c>
      <c r="L62" s="7">
        <v>12</v>
      </c>
      <c r="M62" s="7">
        <v>2</v>
      </c>
      <c r="N62" s="7">
        <v>18</v>
      </c>
      <c r="O62" s="7">
        <v>32</v>
      </c>
      <c r="P62" s="7">
        <v>9</v>
      </c>
    </row>
    <row r="63" spans="1:16" ht="14.5" x14ac:dyDescent="0.35">
      <c r="A63" s="6">
        <f>COUNT(G41:G62)</f>
        <v>22</v>
      </c>
      <c r="E63">
        <v>8</v>
      </c>
      <c r="F63" s="28">
        <f>SUM(F41:F62)</f>
        <v>30</v>
      </c>
      <c r="G63" s="16">
        <f>SUM(G41:G62)</f>
        <v>3073</v>
      </c>
    </row>
    <row r="64" spans="1:16" ht="15" customHeight="1" x14ac:dyDescent="0.35">
      <c r="A64" s="8"/>
      <c r="E64" t="s">
        <v>201</v>
      </c>
      <c r="F64" s="29" t="s">
        <v>200</v>
      </c>
      <c r="G64" s="30" t="s">
        <v>189</v>
      </c>
      <c r="H64" s="25" t="s">
        <v>190</v>
      </c>
      <c r="I64" s="25" t="s">
        <v>191</v>
      </c>
      <c r="J64" s="33" t="s">
        <v>4</v>
      </c>
      <c r="K64" s="33" t="s">
        <v>5</v>
      </c>
      <c r="L64" s="33" t="s">
        <v>6</v>
      </c>
      <c r="M64" s="33" t="s">
        <v>7</v>
      </c>
      <c r="N64" s="25" t="s">
        <v>8</v>
      </c>
      <c r="O64" s="25" t="s">
        <v>9</v>
      </c>
      <c r="P64" s="25" t="s">
        <v>10</v>
      </c>
    </row>
    <row r="65" spans="1:16" ht="14.5" x14ac:dyDescent="0.35">
      <c r="A65" s="14">
        <f>+A63+A40+A32+A11</f>
        <v>56</v>
      </c>
      <c r="B65" s="8" t="s">
        <v>192</v>
      </c>
      <c r="D65" s="17" t="s">
        <v>199</v>
      </c>
      <c r="E65" s="24">
        <f>+A65</f>
        <v>56</v>
      </c>
      <c r="F65" s="24">
        <f>+F63+F40+F32+F11</f>
        <v>72</v>
      </c>
      <c r="G65" s="24">
        <f>+G63+G40+G32+G11</f>
        <v>9268</v>
      </c>
      <c r="H65" s="24">
        <f>SUM(H4:H62)</f>
        <v>7339</v>
      </c>
      <c r="I65" s="24">
        <f t="shared" ref="I65:P65" si="0">SUM(I4:I62)</f>
        <v>1929</v>
      </c>
      <c r="J65" s="24">
        <f t="shared" si="0"/>
        <v>71</v>
      </c>
      <c r="K65" s="24">
        <f t="shared" si="0"/>
        <v>1224</v>
      </c>
      <c r="L65" s="24">
        <f t="shared" si="0"/>
        <v>1434</v>
      </c>
      <c r="M65" s="24">
        <f t="shared" si="0"/>
        <v>412</v>
      </c>
      <c r="N65" s="24">
        <f t="shared" si="0"/>
        <v>2877</v>
      </c>
      <c r="O65" s="24">
        <f t="shared" si="0"/>
        <v>2760</v>
      </c>
      <c r="P65" s="24">
        <f t="shared" si="0"/>
        <v>490</v>
      </c>
    </row>
    <row r="66" spans="1:16" ht="14.5" x14ac:dyDescent="0.35">
      <c r="A66" s="14">
        <f>+E66</f>
        <v>19</v>
      </c>
      <c r="B66" s="8" t="s">
        <v>194</v>
      </c>
      <c r="D66" s="17" t="s">
        <v>198</v>
      </c>
      <c r="E66" s="24">
        <f>E63+E40+E11+E32</f>
        <v>19</v>
      </c>
      <c r="F66" s="24">
        <f>F4+F6+F9+F13+F17+F20+F24+F26+F29+F35+F38+F43+F44+F45+F47+F50+F58+F60+F61</f>
        <v>26</v>
      </c>
      <c r="G66" s="24">
        <f t="shared" ref="G66:P66" si="1">G4+G6+G9+G13+G17+G20+G24+G26+G29+G35+G38+G43+G44+G45+G47+G50+G58+G60+G61</f>
        <v>2712</v>
      </c>
      <c r="H66" s="24">
        <f t="shared" si="1"/>
        <v>1836</v>
      </c>
      <c r="I66" s="24">
        <f t="shared" si="1"/>
        <v>876</v>
      </c>
      <c r="J66" s="24">
        <f t="shared" si="1"/>
        <v>38</v>
      </c>
      <c r="K66" s="24">
        <f t="shared" si="1"/>
        <v>923</v>
      </c>
      <c r="L66" s="24">
        <f t="shared" si="1"/>
        <v>641</v>
      </c>
      <c r="M66" s="24">
        <f t="shared" si="1"/>
        <v>47</v>
      </c>
      <c r="N66" s="24">
        <f t="shared" si="1"/>
        <v>362</v>
      </c>
      <c r="O66" s="24">
        <f t="shared" si="1"/>
        <v>661</v>
      </c>
      <c r="P66" s="24">
        <f t="shared" si="1"/>
        <v>40</v>
      </c>
    </row>
    <row r="67" spans="1:16" ht="14.5" x14ac:dyDescent="0.35">
      <c r="A67" s="14">
        <f>+A65-A66</f>
        <v>37</v>
      </c>
      <c r="B67" s="8" t="s">
        <v>197</v>
      </c>
      <c r="D67" s="18" t="s">
        <v>197</v>
      </c>
      <c r="E67" s="24">
        <f>+A67</f>
        <v>37</v>
      </c>
      <c r="F67" s="24">
        <f>+F65-F66</f>
        <v>46</v>
      </c>
      <c r="G67" s="24">
        <f t="shared" ref="G67:P67" si="2">+G65-G66</f>
        <v>6556</v>
      </c>
      <c r="H67" s="24">
        <f t="shared" si="2"/>
        <v>5503</v>
      </c>
      <c r="I67" s="24">
        <f t="shared" si="2"/>
        <v>1053</v>
      </c>
      <c r="J67" s="24">
        <f t="shared" si="2"/>
        <v>33</v>
      </c>
      <c r="K67" s="24">
        <f t="shared" si="2"/>
        <v>301</v>
      </c>
      <c r="L67" s="24">
        <f t="shared" si="2"/>
        <v>793</v>
      </c>
      <c r="M67" s="24">
        <f t="shared" si="2"/>
        <v>365</v>
      </c>
      <c r="N67" s="24">
        <f t="shared" si="2"/>
        <v>2515</v>
      </c>
      <c r="O67" s="24">
        <f t="shared" si="2"/>
        <v>2099</v>
      </c>
      <c r="P67" s="24">
        <f t="shared" si="2"/>
        <v>450</v>
      </c>
    </row>
    <row r="68" spans="1:16" ht="16" customHeight="1" x14ac:dyDescent="0.35">
      <c r="A68" s="14"/>
      <c r="B68" s="8"/>
      <c r="F68" s="14"/>
      <c r="H68" t="s">
        <v>202</v>
      </c>
      <c r="I68" s="31">
        <f>+I65/H65</f>
        <v>0.26284234909388199</v>
      </c>
    </row>
    <row r="69" spans="1:16" ht="13" x14ac:dyDescent="0.3">
      <c r="A69" s="4" t="s">
        <v>193</v>
      </c>
      <c r="H69" t="s">
        <v>195</v>
      </c>
      <c r="I69" s="31">
        <f t="shared" ref="I69:I70" si="3">+I66/H66</f>
        <v>0.47712418300653597</v>
      </c>
    </row>
    <row r="70" spans="1:16" x14ac:dyDescent="0.25">
      <c r="H70" t="s">
        <v>203</v>
      </c>
      <c r="I70" s="31">
        <f t="shared" si="3"/>
        <v>0.19135017263310922</v>
      </c>
      <c r="J70" s="32">
        <f>+J67/G67</f>
        <v>5.0335570469798654E-3</v>
      </c>
      <c r="K70" s="32">
        <f>+K67/G67</f>
        <v>4.5912141549725442E-2</v>
      </c>
      <c r="L70" s="32">
        <f>+L67/G67</f>
        <v>0.12095790115924344</v>
      </c>
      <c r="M70" s="32">
        <f>+M67/G67</f>
        <v>5.5674191580231847E-2</v>
      </c>
      <c r="N70" s="31">
        <f>+N67/G67</f>
        <v>0.38361805979255642</v>
      </c>
      <c r="O70" s="35">
        <f>+O67/G67</f>
        <v>0.32016473459426481</v>
      </c>
      <c r="P70" s="35">
        <f>+P67/G67</f>
        <v>6.863941427699817E-2</v>
      </c>
    </row>
    <row r="71" spans="1:16" ht="13" x14ac:dyDescent="0.3">
      <c r="A71" s="3" t="s">
        <v>184</v>
      </c>
      <c r="M71" s="34">
        <f>SUM(J70:M70)</f>
        <v>0.22757779133618061</v>
      </c>
      <c r="P71" s="36">
        <f>+O70+P70</f>
        <v>0.38880414887126297</v>
      </c>
    </row>
    <row r="72" spans="1:16" x14ac:dyDescent="0.25">
      <c r="A72" t="s">
        <v>185</v>
      </c>
    </row>
    <row r="73" spans="1:16" x14ac:dyDescent="0.25">
      <c r="A73" t="s">
        <v>186</v>
      </c>
    </row>
    <row r="74" spans="1:16" x14ac:dyDescent="0.25">
      <c r="A74" t="s">
        <v>187</v>
      </c>
    </row>
  </sheetData>
  <sortState xmlns:xlrd2="http://schemas.microsoft.com/office/spreadsheetml/2017/richdata2" ref="A4:P62">
    <sortCondition ref="D4:D62"/>
  </sortState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Röstlängd 20200901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Elisabeth Andreasson</cp:lastModifiedBy>
  <dcterms:created xsi:type="dcterms:W3CDTF">2020-10-01T23:05:55Z</dcterms:created>
  <dcterms:modified xsi:type="dcterms:W3CDTF">2020-12-01T09:42:27Z</dcterms:modified>
  <cp:category/>
  <cp:contentStatus/>
</cp:coreProperties>
</file>