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c9248329ec5f780/Dokument/Mina Dokument/SvSqF/2023-2024/budget/"/>
    </mc:Choice>
  </mc:AlternateContent>
  <xr:revisionPtr revIDLastSave="107" documentId="8_{796D64EB-F9B8-4E39-AF84-0630FB543AFC}" xr6:coauthVersionLast="47" xr6:coauthVersionMax="47" xr10:uidLastSave="{7C03254A-730A-4AA0-9C08-45E4A8F43BB4}"/>
  <bookViews>
    <workbookView xWindow="7330" yWindow="740" windowWidth="21760" windowHeight="19890" firstSheet="1" activeTab="1" xr2:uid="{E9E4416E-6EC3-436E-B0E6-D77225B0114E}"/>
  </bookViews>
  <sheets>
    <sheet name="Budget_detaljer" sheetId="1" state="hidden" r:id="rId1"/>
    <sheet name="Budget Pivot" sheetId="2" r:id="rId2"/>
  </sheets>
  <definedNames>
    <definedName name="_xlnm._FilterDatabase" localSheetId="0" hidden="1">Budget_detaljer!$A$1:$I$69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9" i="1" l="1"/>
  <c r="E60" i="1"/>
  <c r="F40" i="1"/>
  <c r="F39" i="1"/>
  <c r="F38" i="1"/>
  <c r="F37" i="1"/>
  <c r="F36" i="1"/>
  <c r="F33" i="1"/>
  <c r="F32" i="1"/>
  <c r="F28" i="1"/>
  <c r="E28" i="1"/>
  <c r="F26" i="1"/>
  <c r="F25" i="1"/>
  <c r="F24" i="1"/>
  <c r="F23" i="1"/>
  <c r="F22" i="1"/>
  <c r="F21" i="1"/>
  <c r="F20" i="1"/>
</calcChain>
</file>

<file path=xl/sharedStrings.xml><?xml version="1.0" encoding="utf-8"?>
<sst xmlns="http://schemas.openxmlformats.org/spreadsheetml/2006/main" count="420" uniqueCount="116">
  <si>
    <t>Kommitte</t>
  </si>
  <si>
    <t>Konto</t>
  </si>
  <si>
    <t xml:space="preserve">Budget </t>
  </si>
  <si>
    <t>prognos</t>
  </si>
  <si>
    <t>anteckning</t>
  </si>
  <si>
    <t>610 Elitkommitten</t>
  </si>
  <si>
    <t>22100 RF verksamhetsstöd elit</t>
  </si>
  <si>
    <t>Intäkt</t>
  </si>
  <si>
    <t>3820 Offentliga bidrag</t>
  </si>
  <si>
    <t>Från föregående år</t>
  </si>
  <si>
    <t>620 Klubb &amp; Distriktskommitten</t>
  </si>
  <si>
    <t>22501 RF återstartsstöd 3</t>
  </si>
  <si>
    <t>22502 RF återstartsstöd 4</t>
  </si>
  <si>
    <t>22526 Projektstöd Vuxenidrott</t>
  </si>
  <si>
    <t>22565 RF Projektstöd  65+</t>
  </si>
  <si>
    <t>22451 RF projektstöd skolsamverkan 2</t>
  </si>
  <si>
    <t>800 Förvaltning</t>
  </si>
  <si>
    <t>Organisationsstöd</t>
  </si>
  <si>
    <t>Q4 utbetalda bidrag</t>
  </si>
  <si>
    <t xml:space="preserve">B&amp; U </t>
  </si>
  <si>
    <t>Vuxen</t>
  </si>
  <si>
    <t>Hållbarhet område 1</t>
  </si>
  <si>
    <t>2024 q1- q2</t>
  </si>
  <si>
    <t>Organisationsstöd Takmedel</t>
  </si>
  <si>
    <t>24451 RF projektstöd skolsamverkan</t>
  </si>
  <si>
    <t>24400 Verksamhetsstöd barn &amp; Ungdom</t>
  </si>
  <si>
    <t>24200 Verksamhetsstöd Vuxenidrott</t>
  </si>
  <si>
    <t>24200 Verksamhetsstöd +65</t>
  </si>
  <si>
    <t>Projektstöd verksamhetsinriktning Digitalisering</t>
  </si>
  <si>
    <t>Projektstöd Internationellt utv.arbete</t>
  </si>
  <si>
    <t>Tävlingssekreterare</t>
  </si>
  <si>
    <t>Kostnad</t>
  </si>
  <si>
    <t>7210 lönekostnader</t>
  </si>
  <si>
    <t>Budget TK</t>
  </si>
  <si>
    <t>3013 Serieanmälningsavgifter</t>
  </si>
  <si>
    <t>3014 Sanktionsavgifter</t>
  </si>
  <si>
    <t>3040 Tävlingslicenser</t>
  </si>
  <si>
    <t>Möten</t>
  </si>
  <si>
    <t>5890 Resekostnader möten</t>
  </si>
  <si>
    <t>Gruppolycksfall</t>
  </si>
  <si>
    <t>6340 Försäkringar</t>
  </si>
  <si>
    <t>Tournament Software</t>
  </si>
  <si>
    <t>6540 IT-tjänster</t>
  </si>
  <si>
    <t>Utbildning TS och SL</t>
  </si>
  <si>
    <t>7610 utbildning</t>
  </si>
  <si>
    <t>Medaljer</t>
  </si>
  <si>
    <t>4022 priser, medaljer</t>
  </si>
  <si>
    <t>Prispott SM</t>
  </si>
  <si>
    <t>Bidrag PSA-tävlingar</t>
  </si>
  <si>
    <t>6993 Utgivna bidrag</t>
  </si>
  <si>
    <t>Bidrag Klubb-EM</t>
  </si>
  <si>
    <t>Ränta på bankkonto</t>
  </si>
  <si>
    <t>8310 Ränteintäkter</t>
  </si>
  <si>
    <t>uppskattad intäkt</t>
  </si>
  <si>
    <t>Anmälningsavgifter</t>
  </si>
  <si>
    <t>4023 Tävlingsavgift Internationell</t>
  </si>
  <si>
    <t>Budget Elit</t>
  </si>
  <si>
    <t>Resor</t>
  </si>
  <si>
    <t>4031 Resekostnader aktiva/tränare</t>
  </si>
  <si>
    <t>Banhyror</t>
  </si>
  <si>
    <t>4018 Plan/hallhyror</t>
  </si>
  <si>
    <t>7110 Idrottsarvoden</t>
  </si>
  <si>
    <t>Bolbol arvode</t>
  </si>
  <si>
    <t>800 förvaltning</t>
  </si>
  <si>
    <t>Medlemsavgifter förbund</t>
  </si>
  <si>
    <t>6980 Medlemsavgift WSF</t>
  </si>
  <si>
    <t>Budget kansliet</t>
  </si>
  <si>
    <t>kansliet</t>
  </si>
  <si>
    <t>5010 Lokalhyra</t>
  </si>
  <si>
    <t>5410 Förbrukningsinventarier</t>
  </si>
  <si>
    <t>5890 Resekostnader förtroendevalda/personal</t>
  </si>
  <si>
    <t>6230 Data - IT</t>
  </si>
  <si>
    <t>6250 Porto</t>
  </si>
  <si>
    <t>6340 Försäkringar, RF:s kombiförsäkring</t>
  </si>
  <si>
    <t>6420 Revisionsarvode</t>
  </si>
  <si>
    <t>6530 Redovisningstjänster</t>
  </si>
  <si>
    <t>7210 Löner till tjänstemän</t>
  </si>
  <si>
    <t>Joel o Samuel</t>
  </si>
  <si>
    <t>Budget satsningar</t>
  </si>
  <si>
    <t>Satsning David Fear</t>
  </si>
  <si>
    <t>Tjejsatsning</t>
  </si>
  <si>
    <t>6001 Administration</t>
  </si>
  <si>
    <t>Sociala medier</t>
  </si>
  <si>
    <t>6500 arvoden</t>
  </si>
  <si>
    <t>5930 marknadsföring</t>
  </si>
  <si>
    <t>Skolsatsning</t>
  </si>
  <si>
    <t>Äldresatsning</t>
  </si>
  <si>
    <t>Digitalisering</t>
  </si>
  <si>
    <t>Internationell satsning</t>
  </si>
  <si>
    <t>Kommentar</t>
  </si>
  <si>
    <t>K-I</t>
  </si>
  <si>
    <t>(Alla)</t>
  </si>
  <si>
    <t>Totalsumma</t>
  </si>
  <si>
    <t>24-25</t>
  </si>
  <si>
    <t>23/24</t>
  </si>
  <si>
    <t>Värden</t>
  </si>
  <si>
    <t>Intäkt Summa</t>
  </si>
  <si>
    <t>Kostnad Summa</t>
  </si>
  <si>
    <t>Medlemsavgifter  föreningar</t>
  </si>
  <si>
    <t>3890 Medlemsavgifter</t>
  </si>
  <si>
    <t>Budget K&amp;D</t>
  </si>
  <si>
    <t>630 Tävlingskommitten</t>
  </si>
  <si>
    <t>Q3 utbetalda bidrag</t>
  </si>
  <si>
    <t>22150 Återstartsstöd Elit</t>
  </si>
  <si>
    <t>(tom)</t>
  </si>
  <si>
    <t>Trygg squash</t>
  </si>
  <si>
    <t>Prototyp Bana hoppfällbar</t>
  </si>
  <si>
    <t>6900 material</t>
  </si>
  <si>
    <t>Återatartsstöd</t>
  </si>
  <si>
    <t>(tom) Summa</t>
  </si>
  <si>
    <t>610 Elitkommitten Summa</t>
  </si>
  <si>
    <t>620 Klubb &amp; Distriktskommitten Summa</t>
  </si>
  <si>
    <t>630 Tävlingskommitten Summa</t>
  </si>
  <si>
    <t>800 Förvaltning Summa</t>
  </si>
  <si>
    <t>Noridic samarbete/träningsläger</t>
  </si>
  <si>
    <t>Tävlingsbidrag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</si>
</sst>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color theme="1"/>
      <name val="Arial Nov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2" fillId="2" borderId="1" applyAlignment="0"/>
  </cellStyleXfs>
  <cellXfs count="10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2" borderId="1" xfId="1" applyAlignment="1"/>
    <xf numFmtId="164" fontId="0" fillId="0" borderId="0" xfId="0" applyNumberFormat="1"/>
    <xf numFmtId="0" fontId="0" fillId="0" borderId="0" xfId="0" pivotButton="1"/>
    <xf numFmtId="165" fontId="0" fillId="0" borderId="0" xfId="0" applyNumberFormat="1"/>
    <xf numFmtId="0" fontId="3" fillId="0" borderId="0" xfId="0" applyFont="1"/>
  </cellXfs>
  <cellStyles count="2">
    <cellStyle name="Format 3" xfId="1" xr:uid="{64CF35A3-E3E2-49D7-9612-18B482D6BA2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homas Åkerman" refreshedDate="45238.528610532405" createdVersion="8" refreshedVersion="8" minRefreshableVersion="3" recordCount="70" xr:uid="{DF4450FE-C17F-4965-A6CB-419A2B58D214}">
  <cacheSource type="worksheet">
    <worksheetSource ref="A1:G1048576" sheet="Budget_detaljer"/>
  </cacheSource>
  <cacheFields count="7">
    <cacheField name="Kommitte" numFmtId="0">
      <sharedItems containsBlank="1" count="7">
        <s v="610 Elitkommitten"/>
        <s v="620 Klubb &amp; Distriktskommitten"/>
        <s v="800 Förvaltning"/>
        <s v="630 Tävlingskommitten"/>
        <m/>
        <s v="610 Tävlingskommitten" u="1"/>
        <s v="630 Klubb &amp; Distriktskommitten" u="1"/>
      </sharedItems>
    </cacheField>
    <cacheField name="Kommentar" numFmtId="0">
      <sharedItems containsBlank="1" count="51">
        <s v="22100 RF verksamhetsstöd elit"/>
        <s v="22501 RF återstartsstöd 3"/>
        <s v="22502 RF återstartsstöd 4"/>
        <s v="22526 Projektstöd Vuxenidrott"/>
        <s v="22565 RF Projektstöd  65+"/>
        <s v="22451 RF projektstöd skolsamverkan 2"/>
        <s v="Organisationsstöd"/>
        <s v="B&amp; U "/>
        <s v="Vuxen"/>
        <s v="Hållbarhet område 1"/>
        <s v="22150 Återstartsstöd Elit"/>
        <s v="Organisationsstöd Takmedel"/>
        <s v="24451 RF projektstöd skolsamverkan"/>
        <s v="24400 Verksamhetsstöd barn &amp; Ungdom"/>
        <s v="24200 Verksamhetsstöd Vuxenidrott"/>
        <s v="24200 Verksamhetsstöd +65"/>
        <s v="Projektstöd verksamhetsinriktning Digitalisering"/>
        <s v="Projektstöd Internationellt utv.arbete"/>
        <s v="Tävlingssekreterare"/>
        <m/>
        <s v="Möten"/>
        <s v="Gruppolycksfall"/>
        <s v="Tournament Software"/>
        <s v="Utbildning TS och SL"/>
        <s v="Medaljer"/>
        <s v="Prispott SM"/>
        <s v="Bidrag PSA-tävlingar"/>
        <s v="Bidrag Klubb-EM"/>
        <s v="Ränta på bankkonto"/>
        <s v="Anmälningsavgifter"/>
        <s v="Resor"/>
        <s v="Banhyror"/>
        <s v="Tävlingsbidrag"/>
        <s v="Noridic samarbete/träningsläger"/>
        <s v="Bolbol arvode"/>
        <s v="Medlemsavgifter förbund"/>
        <s v="kansliet"/>
        <s v="Prototyp Bana hoppfällbar"/>
        <s v="Joel o Samuel"/>
        <s v="Satsning David Fear"/>
        <s v="Tjejsatsning"/>
        <s v="Sociala medier"/>
        <s v="Skolsatsning"/>
        <s v="Äldresatsning"/>
        <s v="Trygg squash"/>
        <s v="Digitalisering"/>
        <s v="Internationell satsning"/>
        <s v="Medlemsavgifter  föreningar"/>
        <s v="Arvoden" u="1"/>
        <s v="Utgivna bidrag" u="1"/>
        <s v="Gästcoacher" u="1"/>
      </sharedItems>
    </cacheField>
    <cacheField name="K-I" numFmtId="0">
      <sharedItems containsBlank="1" count="3">
        <s v="Intäkt"/>
        <s v="Kostnad"/>
        <m/>
      </sharedItems>
    </cacheField>
    <cacheField name="Konto" numFmtId="0">
      <sharedItems containsBlank="1" count="33">
        <s v="3820 Offentliga bidrag"/>
        <s v="7210 lönekostnader"/>
        <s v="3013 Serieanmälningsavgifter"/>
        <s v="3014 Sanktionsavgifter"/>
        <s v="3040 Tävlingslicenser"/>
        <s v="5890 Resekostnader möten"/>
        <s v="6340 Försäkringar"/>
        <s v="6540 IT-tjänster"/>
        <s v="7610 utbildning"/>
        <s v="4022 priser, medaljer"/>
        <s v="6993 Utgivna bidrag"/>
        <s v="8310 Ränteintäkter"/>
        <s v="4023 Tävlingsavgift Internationell"/>
        <s v="4031 Resekostnader aktiva/tränare"/>
        <s v="4018 Plan/hallhyror"/>
        <s v="7110 Idrottsarvoden"/>
        <s v="6980 Medlemsavgift WSF"/>
        <s v="5010 Lokalhyra"/>
        <s v="5410 Förbrukningsinventarier"/>
        <s v="5890 Resekostnader förtroendevalda/personal"/>
        <s v="6230 Data - IT"/>
        <s v="6250 Porto"/>
        <s v="6340 Försäkringar, RF:s kombiförsäkring"/>
        <s v="6420 Revisionsarvode"/>
        <s v="6530 Redovisningstjänster"/>
        <s v="7210 Löner till tjänstemän"/>
        <s v="6900 material"/>
        <s v="6001 Administration"/>
        <s v="6500 arvoden"/>
        <s v="5930 marknadsföring"/>
        <s v="3890 Medlemsavgifter"/>
        <m/>
        <s v="6993 Lämnade bidrag och gåvor" u="1"/>
      </sharedItems>
    </cacheField>
    <cacheField name="Budget " numFmtId="164">
      <sharedItems containsString="0" containsBlank="1" containsNumber="1" containsInteger="1" minValue="-650000" maxValue="560000"/>
    </cacheField>
    <cacheField name="prognos" numFmtId="164">
      <sharedItems containsString="0" containsBlank="1" containsNumber="1" containsInteger="1" minValue="-470000" maxValue="1000000"/>
    </cacheField>
    <cacheField name="anteckning" numFmtId="0">
      <sharedItems containsBlank="1" count="12">
        <s v="Från föregående år"/>
        <s v="Q3 utbetalda bidrag"/>
        <s v="Q4 utbetalda bidrag"/>
        <s v="2024 q1- q2"/>
        <s v="Budget TK"/>
        <s v="uppskattad intäkt"/>
        <s v="Budget Elit"/>
        <s v="Budget kansliet"/>
        <s v="Återatartsstöd"/>
        <s v="Budget satsningar"/>
        <s v="Budget K&amp;D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">
  <r>
    <x v="0"/>
    <x v="0"/>
    <x v="0"/>
    <x v="0"/>
    <n v="50000"/>
    <m/>
    <x v="0"/>
  </r>
  <r>
    <x v="1"/>
    <x v="1"/>
    <x v="0"/>
    <x v="0"/>
    <n v="200000"/>
    <m/>
    <x v="0"/>
  </r>
  <r>
    <x v="1"/>
    <x v="2"/>
    <x v="0"/>
    <x v="0"/>
    <n v="560000"/>
    <m/>
    <x v="0"/>
  </r>
  <r>
    <x v="1"/>
    <x v="3"/>
    <x v="0"/>
    <x v="0"/>
    <n v="25000"/>
    <m/>
    <x v="0"/>
  </r>
  <r>
    <x v="1"/>
    <x v="4"/>
    <x v="0"/>
    <x v="0"/>
    <n v="150000"/>
    <m/>
    <x v="0"/>
  </r>
  <r>
    <x v="1"/>
    <x v="5"/>
    <x v="0"/>
    <x v="0"/>
    <n v="440000"/>
    <m/>
    <x v="0"/>
  </r>
  <r>
    <x v="0"/>
    <x v="0"/>
    <x v="0"/>
    <x v="0"/>
    <n v="50000"/>
    <m/>
    <x v="0"/>
  </r>
  <r>
    <x v="2"/>
    <x v="6"/>
    <x v="0"/>
    <x v="0"/>
    <n v="220000"/>
    <m/>
    <x v="1"/>
  </r>
  <r>
    <x v="1"/>
    <x v="7"/>
    <x v="0"/>
    <x v="0"/>
    <n v="217500"/>
    <m/>
    <x v="1"/>
  </r>
  <r>
    <x v="1"/>
    <x v="8"/>
    <x v="0"/>
    <x v="0"/>
    <n v="30000"/>
    <m/>
    <x v="1"/>
  </r>
  <r>
    <x v="1"/>
    <x v="9"/>
    <x v="0"/>
    <x v="0"/>
    <n v="37500"/>
    <m/>
    <x v="1"/>
  </r>
  <r>
    <x v="1"/>
    <x v="3"/>
    <x v="0"/>
    <x v="0"/>
    <n v="25000"/>
    <m/>
    <x v="1"/>
  </r>
  <r>
    <x v="0"/>
    <x v="10"/>
    <x v="0"/>
    <x v="0"/>
    <n v="200000"/>
    <m/>
    <x v="2"/>
  </r>
  <r>
    <x v="2"/>
    <x v="6"/>
    <x v="0"/>
    <x v="0"/>
    <n v="220000"/>
    <m/>
    <x v="2"/>
  </r>
  <r>
    <x v="1"/>
    <x v="7"/>
    <x v="0"/>
    <x v="0"/>
    <n v="217500"/>
    <m/>
    <x v="2"/>
  </r>
  <r>
    <x v="1"/>
    <x v="8"/>
    <x v="0"/>
    <x v="0"/>
    <n v="30000"/>
    <m/>
    <x v="2"/>
  </r>
  <r>
    <x v="1"/>
    <x v="9"/>
    <x v="0"/>
    <x v="0"/>
    <n v="37500"/>
    <m/>
    <x v="2"/>
  </r>
  <r>
    <x v="1"/>
    <x v="3"/>
    <x v="0"/>
    <x v="0"/>
    <n v="25000"/>
    <m/>
    <x v="2"/>
  </r>
  <r>
    <x v="2"/>
    <x v="6"/>
    <x v="0"/>
    <x v="0"/>
    <n v="350000"/>
    <n v="700000"/>
    <x v="3"/>
  </r>
  <r>
    <x v="2"/>
    <x v="11"/>
    <x v="0"/>
    <x v="0"/>
    <n v="115000"/>
    <n v="230000"/>
    <x v="3"/>
  </r>
  <r>
    <x v="1"/>
    <x v="12"/>
    <x v="0"/>
    <x v="0"/>
    <n v="200000"/>
    <n v="400000"/>
    <x v="3"/>
  </r>
  <r>
    <x v="1"/>
    <x v="13"/>
    <x v="0"/>
    <x v="0"/>
    <n v="500000"/>
    <n v="1000000"/>
    <x v="3"/>
  </r>
  <r>
    <x v="1"/>
    <x v="14"/>
    <x v="0"/>
    <x v="0"/>
    <n v="85000"/>
    <n v="170000"/>
    <x v="3"/>
  </r>
  <r>
    <x v="1"/>
    <x v="15"/>
    <x v="0"/>
    <x v="0"/>
    <n v="215000"/>
    <n v="430000"/>
    <x v="3"/>
  </r>
  <r>
    <x v="2"/>
    <x v="16"/>
    <x v="0"/>
    <x v="0"/>
    <n v="137500"/>
    <n v="262500"/>
    <x v="3"/>
  </r>
  <r>
    <x v="2"/>
    <x v="17"/>
    <x v="0"/>
    <x v="0"/>
    <n v="32500"/>
    <n v="32500"/>
    <x v="3"/>
  </r>
  <r>
    <x v="3"/>
    <x v="18"/>
    <x v="1"/>
    <x v="1"/>
    <n v="-126000"/>
    <n v="-126000"/>
    <x v="4"/>
  </r>
  <r>
    <x v="3"/>
    <x v="19"/>
    <x v="0"/>
    <x v="2"/>
    <n v="100000"/>
    <n v="100000"/>
    <x v="4"/>
  </r>
  <r>
    <x v="3"/>
    <x v="19"/>
    <x v="0"/>
    <x v="3"/>
    <n v="40000"/>
    <n v="40000"/>
    <x v="4"/>
  </r>
  <r>
    <x v="3"/>
    <x v="19"/>
    <x v="0"/>
    <x v="4"/>
    <n v="85000"/>
    <n v="85000"/>
    <x v="4"/>
  </r>
  <r>
    <x v="3"/>
    <x v="20"/>
    <x v="1"/>
    <x v="5"/>
    <n v="-15000"/>
    <n v="-15000"/>
    <x v="4"/>
  </r>
  <r>
    <x v="3"/>
    <x v="21"/>
    <x v="1"/>
    <x v="6"/>
    <n v="-20000"/>
    <n v="-20000"/>
    <x v="4"/>
  </r>
  <r>
    <x v="3"/>
    <x v="22"/>
    <x v="1"/>
    <x v="7"/>
    <n v="-120000"/>
    <n v="-90000"/>
    <x v="4"/>
  </r>
  <r>
    <x v="3"/>
    <x v="23"/>
    <x v="1"/>
    <x v="8"/>
    <n v="-10000"/>
    <n v="-10000"/>
    <x v="4"/>
  </r>
  <r>
    <x v="3"/>
    <x v="24"/>
    <x v="1"/>
    <x v="9"/>
    <n v="-5000"/>
    <n v="-5000"/>
    <x v="4"/>
  </r>
  <r>
    <x v="3"/>
    <x v="25"/>
    <x v="1"/>
    <x v="9"/>
    <n v="-10000"/>
    <n v="-10000"/>
    <x v="4"/>
  </r>
  <r>
    <x v="3"/>
    <x v="26"/>
    <x v="1"/>
    <x v="10"/>
    <n v="-40000"/>
    <n v="-40000"/>
    <x v="4"/>
  </r>
  <r>
    <x v="3"/>
    <x v="27"/>
    <x v="1"/>
    <x v="10"/>
    <n v="-50000"/>
    <n v="-50000"/>
    <x v="4"/>
  </r>
  <r>
    <x v="2"/>
    <x v="28"/>
    <x v="0"/>
    <x v="11"/>
    <n v="20000"/>
    <n v="20000"/>
    <x v="5"/>
  </r>
  <r>
    <x v="0"/>
    <x v="29"/>
    <x v="1"/>
    <x v="12"/>
    <n v="-25000"/>
    <n v="-25000"/>
    <x v="6"/>
  </r>
  <r>
    <x v="0"/>
    <x v="30"/>
    <x v="1"/>
    <x v="13"/>
    <n v="-370000"/>
    <n v="-370000"/>
    <x v="6"/>
  </r>
  <r>
    <x v="0"/>
    <x v="31"/>
    <x v="1"/>
    <x v="14"/>
    <n v="-37000"/>
    <n v="-37000"/>
    <x v="6"/>
  </r>
  <r>
    <x v="0"/>
    <x v="32"/>
    <x v="1"/>
    <x v="13"/>
    <n v="-50000"/>
    <n v="-50000"/>
    <x v="6"/>
  </r>
  <r>
    <x v="0"/>
    <x v="33"/>
    <x v="1"/>
    <x v="13"/>
    <n v="-120000"/>
    <n v="-120000"/>
    <x v="6"/>
  </r>
  <r>
    <x v="0"/>
    <x v="34"/>
    <x v="1"/>
    <x v="15"/>
    <n v="-180000"/>
    <n v="-180000"/>
    <x v="6"/>
  </r>
  <r>
    <x v="2"/>
    <x v="35"/>
    <x v="1"/>
    <x v="16"/>
    <n v="-60000"/>
    <n v="-60000"/>
    <x v="7"/>
  </r>
  <r>
    <x v="2"/>
    <x v="36"/>
    <x v="1"/>
    <x v="17"/>
    <n v="-150000"/>
    <n v="-150000"/>
    <x v="7"/>
  </r>
  <r>
    <x v="2"/>
    <x v="36"/>
    <x v="1"/>
    <x v="18"/>
    <n v="-10000"/>
    <n v="-10000"/>
    <x v="7"/>
  </r>
  <r>
    <x v="2"/>
    <x v="36"/>
    <x v="1"/>
    <x v="19"/>
    <n v="-20000"/>
    <n v="-20000"/>
    <x v="7"/>
  </r>
  <r>
    <x v="2"/>
    <x v="36"/>
    <x v="1"/>
    <x v="20"/>
    <n v="-20000"/>
    <n v="-20000"/>
    <x v="7"/>
  </r>
  <r>
    <x v="2"/>
    <x v="36"/>
    <x v="1"/>
    <x v="21"/>
    <n v="-5000"/>
    <n v="-5000"/>
    <x v="7"/>
  </r>
  <r>
    <x v="2"/>
    <x v="36"/>
    <x v="1"/>
    <x v="22"/>
    <n v="-20000"/>
    <n v="-20000"/>
    <x v="7"/>
  </r>
  <r>
    <x v="2"/>
    <x v="36"/>
    <x v="1"/>
    <x v="23"/>
    <n v="-60000"/>
    <n v="-60000"/>
    <x v="7"/>
  </r>
  <r>
    <x v="2"/>
    <x v="36"/>
    <x v="1"/>
    <x v="24"/>
    <n v="-100000"/>
    <n v="-100000"/>
    <x v="7"/>
  </r>
  <r>
    <x v="2"/>
    <x v="36"/>
    <x v="1"/>
    <x v="7"/>
    <n v="-30000"/>
    <n v="-30000"/>
    <x v="7"/>
  </r>
  <r>
    <x v="2"/>
    <x v="36"/>
    <x v="1"/>
    <x v="25"/>
    <n v="-320000"/>
    <n v="-470000"/>
    <x v="7"/>
  </r>
  <r>
    <x v="1"/>
    <x v="37"/>
    <x v="1"/>
    <x v="26"/>
    <n v="-250000"/>
    <m/>
    <x v="8"/>
  </r>
  <r>
    <x v="1"/>
    <x v="38"/>
    <x v="1"/>
    <x v="25"/>
    <n v="-420000"/>
    <n v="-420000"/>
    <x v="9"/>
  </r>
  <r>
    <x v="1"/>
    <x v="39"/>
    <x v="1"/>
    <x v="15"/>
    <n v="-650000"/>
    <n v="-450000"/>
    <x v="9"/>
  </r>
  <r>
    <x v="1"/>
    <x v="40"/>
    <x v="1"/>
    <x v="27"/>
    <n v="-200000"/>
    <n v="-200000"/>
    <x v="9"/>
  </r>
  <r>
    <x v="1"/>
    <x v="41"/>
    <x v="1"/>
    <x v="28"/>
    <n v="-150000"/>
    <n v="-150000"/>
    <x v="9"/>
  </r>
  <r>
    <x v="1"/>
    <x v="41"/>
    <x v="1"/>
    <x v="29"/>
    <n v="-150000"/>
    <n v="-150000"/>
    <x v="9"/>
  </r>
  <r>
    <x v="1"/>
    <x v="42"/>
    <x v="1"/>
    <x v="28"/>
    <n v="-200000"/>
    <n v="-400000"/>
    <x v="9"/>
  </r>
  <r>
    <x v="1"/>
    <x v="43"/>
    <x v="1"/>
    <x v="28"/>
    <n v="-215000"/>
    <n v="-430000"/>
    <x v="9"/>
  </r>
  <r>
    <x v="1"/>
    <x v="44"/>
    <x v="1"/>
    <x v="28"/>
    <n v="-62500"/>
    <n v="-125000"/>
    <x v="9"/>
  </r>
  <r>
    <x v="1"/>
    <x v="45"/>
    <x v="1"/>
    <x v="28"/>
    <n v="-50000"/>
    <n v="-50000"/>
    <x v="9"/>
  </r>
  <r>
    <x v="1"/>
    <x v="46"/>
    <x v="1"/>
    <x v="28"/>
    <n v="-65000"/>
    <m/>
    <x v="9"/>
  </r>
  <r>
    <x v="1"/>
    <x v="47"/>
    <x v="0"/>
    <x v="30"/>
    <n v="100000"/>
    <n v="100000"/>
    <x v="10"/>
  </r>
  <r>
    <x v="4"/>
    <x v="19"/>
    <x v="2"/>
    <x v="31"/>
    <m/>
    <m/>
    <x v="11"/>
  </r>
  <r>
    <x v="4"/>
    <x v="19"/>
    <x v="2"/>
    <x v="31"/>
    <m/>
    <m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93A0024-2CAD-4877-BFC7-5625CE0EE9FC}" name="Pivottabell1" cacheId="0" applyNumberFormats="0" applyBorderFormats="0" applyFontFormats="0" applyPatternFormats="0" applyAlignmentFormats="0" applyWidthHeightFormats="1" dataCaption="Värden" updatedVersion="8" minRefreshableVersion="3" showDrill="0" useAutoFormatting="1" itemPrintTitles="1" createdVersion="8" indent="0" compact="0" compactData="0" gridDropZones="1" multipleFieldFilters="0">
  <location ref="A5:E58" firstHeaderRow="1" firstDataRow="2" firstDataCol="3" rowPageCount="2" colPageCount="1"/>
  <pivotFields count="7">
    <pivotField axis="axisRow" compact="0" outline="0" multipleItemSelectionAllowed="1" showAll="0">
      <items count="8">
        <item x="0"/>
        <item m="1" x="5"/>
        <item x="1"/>
        <item m="1" x="6"/>
        <item x="4"/>
        <item x="3"/>
        <item x="2"/>
        <item t="default"/>
      </items>
    </pivotField>
    <pivotField axis="axisPage" compact="0" outline="0" showAll="0" defaultSubtotal="0">
      <items count="51">
        <item x="0"/>
        <item x="5"/>
        <item x="1"/>
        <item x="2"/>
        <item x="3"/>
        <item x="4"/>
        <item x="15"/>
        <item x="14"/>
        <item x="13"/>
        <item x="12"/>
        <item x="29"/>
        <item m="1" x="48"/>
        <item x="7"/>
        <item x="31"/>
        <item x="27"/>
        <item x="26"/>
        <item x="34"/>
        <item x="45"/>
        <item x="21"/>
        <item m="1" x="50"/>
        <item x="9"/>
        <item x="46"/>
        <item x="38"/>
        <item x="36"/>
        <item x="24"/>
        <item x="35"/>
        <item x="20"/>
        <item x="6"/>
        <item x="11"/>
        <item x="25"/>
        <item x="17"/>
        <item x="16"/>
        <item x="30"/>
        <item x="28"/>
        <item x="39"/>
        <item x="42"/>
        <item x="41"/>
        <item x="40"/>
        <item x="22"/>
        <item x="18"/>
        <item x="23"/>
        <item m="1" x="49"/>
        <item x="8"/>
        <item x="43"/>
        <item x="19"/>
        <item x="47"/>
        <item x="10"/>
        <item x="37"/>
        <item x="44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 sortType="ascending" defaultSubtotal="0">
      <items count="33">
        <item x="2"/>
        <item x="3"/>
        <item x="4"/>
        <item x="0"/>
        <item x="30"/>
        <item x="14"/>
        <item x="9"/>
        <item x="12"/>
        <item x="13"/>
        <item x="17"/>
        <item x="18"/>
        <item x="19"/>
        <item x="5"/>
        <item x="29"/>
        <item x="27"/>
        <item x="20"/>
        <item x="21"/>
        <item x="6"/>
        <item x="22"/>
        <item x="23"/>
        <item x="28"/>
        <item x="24"/>
        <item x="7"/>
        <item x="26"/>
        <item x="16"/>
        <item m="1" x="32"/>
        <item x="10"/>
        <item x="15"/>
        <item x="1"/>
        <item x="25"/>
        <item x="8"/>
        <item x="11"/>
        <item x="3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/>
    <pivotField dataField="1" compact="0" outline="0" showAll="0"/>
    <pivotField axis="axisPage" compact="0" outline="0" showAll="0">
      <items count="13">
        <item x="3"/>
        <item x="6"/>
        <item x="7"/>
        <item x="9"/>
        <item x="4"/>
        <item x="0"/>
        <item x="2"/>
        <item x="5"/>
        <item x="11"/>
        <item x="10"/>
        <item x="1"/>
        <item x="8"/>
        <item t="default"/>
      </items>
    </pivotField>
  </pivotFields>
  <rowFields count="3">
    <field x="0"/>
    <field x="2"/>
    <field x="3"/>
  </rowFields>
  <rowItems count="52">
    <i>
      <x/>
      <x/>
      <x v="3"/>
    </i>
    <i t="default" r="1">
      <x/>
    </i>
    <i r="1">
      <x v="1"/>
      <x v="5"/>
    </i>
    <i r="2">
      <x v="7"/>
    </i>
    <i r="2">
      <x v="8"/>
    </i>
    <i r="2">
      <x v="27"/>
    </i>
    <i t="default" r="1">
      <x v="1"/>
    </i>
    <i t="default">
      <x/>
    </i>
    <i>
      <x v="2"/>
      <x/>
      <x v="3"/>
    </i>
    <i r="2">
      <x v="4"/>
    </i>
    <i t="default" r="1">
      <x/>
    </i>
    <i r="1">
      <x v="1"/>
      <x v="13"/>
    </i>
    <i r="2">
      <x v="14"/>
    </i>
    <i r="2">
      <x v="20"/>
    </i>
    <i r="2">
      <x v="23"/>
    </i>
    <i r="2">
      <x v="27"/>
    </i>
    <i r="2">
      <x v="29"/>
    </i>
    <i t="default" r="1">
      <x v="1"/>
    </i>
    <i t="default">
      <x v="2"/>
    </i>
    <i>
      <x v="4"/>
      <x v="2"/>
      <x v="32"/>
    </i>
    <i t="default" r="1">
      <x v="2"/>
    </i>
    <i t="default">
      <x v="4"/>
    </i>
    <i>
      <x v="5"/>
      <x/>
      <x/>
    </i>
    <i r="2">
      <x v="1"/>
    </i>
    <i r="2">
      <x v="2"/>
    </i>
    <i t="default" r="1">
      <x/>
    </i>
    <i r="1">
      <x v="1"/>
      <x v="6"/>
    </i>
    <i r="2">
      <x v="12"/>
    </i>
    <i r="2">
      <x v="17"/>
    </i>
    <i r="2">
      <x v="22"/>
    </i>
    <i r="2">
      <x v="26"/>
    </i>
    <i r="2">
      <x v="28"/>
    </i>
    <i r="2">
      <x v="30"/>
    </i>
    <i t="default" r="1">
      <x v="1"/>
    </i>
    <i t="default">
      <x v="5"/>
    </i>
    <i>
      <x v="6"/>
      <x/>
      <x v="3"/>
    </i>
    <i r="2">
      <x v="31"/>
    </i>
    <i t="default" r="1">
      <x/>
    </i>
    <i r="1">
      <x v="1"/>
      <x v="9"/>
    </i>
    <i r="2">
      <x v="10"/>
    </i>
    <i r="2">
      <x v="11"/>
    </i>
    <i r="2">
      <x v="15"/>
    </i>
    <i r="2">
      <x v="16"/>
    </i>
    <i r="2">
      <x v="18"/>
    </i>
    <i r="2">
      <x v="19"/>
    </i>
    <i r="2">
      <x v="21"/>
    </i>
    <i r="2">
      <x v="22"/>
    </i>
    <i r="2">
      <x v="24"/>
    </i>
    <i r="2">
      <x v="29"/>
    </i>
    <i t="default" r="1">
      <x v="1"/>
    </i>
    <i t="default">
      <x v="6"/>
    </i>
    <i t="grand">
      <x/>
    </i>
  </rowItems>
  <colFields count="1">
    <field x="-2"/>
  </colFields>
  <colItems count="2">
    <i>
      <x/>
    </i>
    <i i="1">
      <x v="1"/>
    </i>
  </colItems>
  <pageFields count="2">
    <pageField fld="6" hier="-1"/>
    <pageField fld="1" hier="-1"/>
  </pageFields>
  <dataFields count="2">
    <dataField name="23/24" fld="4" baseField="2" baseItem="0" numFmtId="165"/>
    <dataField name="24-25" fld="5" baseField="2" baseItem="0" numFmtId="16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52D0D-26FC-4596-9273-FC5337414DBB}">
  <dimension ref="A1:L69"/>
  <sheetViews>
    <sheetView workbookViewId="0">
      <selection activeCell="G79" sqref="G79:G80"/>
    </sheetView>
  </sheetViews>
  <sheetFormatPr defaultRowHeight="14.5" x14ac:dyDescent="0.35"/>
  <cols>
    <col min="1" max="1" width="27.453125" style="1" bestFit="1" customWidth="1"/>
    <col min="2" max="2" width="33.6328125" bestFit="1" customWidth="1"/>
    <col min="3" max="3" width="9" bestFit="1" customWidth="1"/>
    <col min="4" max="4" width="37.6328125" style="1" customWidth="1"/>
    <col min="5" max="5" width="10.81640625" style="2" bestFit="1" customWidth="1"/>
    <col min="6" max="6" width="11.6328125" style="2" bestFit="1" customWidth="1"/>
    <col min="9" max="9" width="12.54296875" customWidth="1"/>
    <col min="10" max="10" width="35.7265625" bestFit="1" customWidth="1"/>
    <col min="11" max="11" width="10.81640625" bestFit="1" customWidth="1"/>
    <col min="12" max="12" width="12.26953125" bestFit="1" customWidth="1"/>
  </cols>
  <sheetData>
    <row r="1" spans="1:12" x14ac:dyDescent="0.35">
      <c r="A1" s="1" t="s">
        <v>0</v>
      </c>
      <c r="B1" t="s">
        <v>89</v>
      </c>
      <c r="C1" t="s">
        <v>90</v>
      </c>
      <c r="D1" s="1" t="s">
        <v>1</v>
      </c>
      <c r="E1" s="2" t="s">
        <v>2</v>
      </c>
      <c r="F1" s="2" t="s">
        <v>3</v>
      </c>
      <c r="G1" t="s">
        <v>4</v>
      </c>
    </row>
    <row r="2" spans="1:12" x14ac:dyDescent="0.35">
      <c r="A2" s="1" t="s">
        <v>5</v>
      </c>
      <c r="B2" s="3" t="s">
        <v>6</v>
      </c>
      <c r="C2" s="3" t="s">
        <v>7</v>
      </c>
      <c r="D2" s="1" t="s">
        <v>8</v>
      </c>
      <c r="E2" s="2">
        <v>50000</v>
      </c>
      <c r="G2" t="s">
        <v>9</v>
      </c>
    </row>
    <row r="3" spans="1:12" x14ac:dyDescent="0.35">
      <c r="A3" s="1" t="s">
        <v>10</v>
      </c>
      <c r="B3" s="3" t="s">
        <v>11</v>
      </c>
      <c r="C3" s="3" t="s">
        <v>7</v>
      </c>
      <c r="D3" s="1" t="s">
        <v>8</v>
      </c>
      <c r="E3" s="2">
        <v>200000</v>
      </c>
      <c r="G3" t="s">
        <v>9</v>
      </c>
    </row>
    <row r="4" spans="1:12" x14ac:dyDescent="0.35">
      <c r="A4" s="1" t="s">
        <v>10</v>
      </c>
      <c r="B4" s="3" t="s">
        <v>12</v>
      </c>
      <c r="C4" s="3" t="s">
        <v>7</v>
      </c>
      <c r="D4" s="1" t="s">
        <v>8</v>
      </c>
      <c r="E4" s="2">
        <v>560000</v>
      </c>
      <c r="G4" t="s">
        <v>9</v>
      </c>
    </row>
    <row r="5" spans="1:12" x14ac:dyDescent="0.35">
      <c r="A5" s="1" t="s">
        <v>10</v>
      </c>
      <c r="B5" s="3" t="s">
        <v>13</v>
      </c>
      <c r="C5" s="3" t="s">
        <v>7</v>
      </c>
      <c r="D5" s="1" t="s">
        <v>8</v>
      </c>
      <c r="E5" s="2">
        <v>25000</v>
      </c>
      <c r="G5" t="s">
        <v>9</v>
      </c>
    </row>
    <row r="6" spans="1:12" x14ac:dyDescent="0.35">
      <c r="A6" s="1" t="s">
        <v>10</v>
      </c>
      <c r="B6" s="3" t="s">
        <v>14</v>
      </c>
      <c r="C6" s="3" t="s">
        <v>7</v>
      </c>
      <c r="D6" s="1" t="s">
        <v>8</v>
      </c>
      <c r="E6" s="2">
        <v>150000</v>
      </c>
      <c r="G6" t="s">
        <v>9</v>
      </c>
    </row>
    <row r="7" spans="1:12" x14ac:dyDescent="0.35">
      <c r="A7" s="1" t="s">
        <v>10</v>
      </c>
      <c r="B7" s="3" t="s">
        <v>15</v>
      </c>
      <c r="C7" s="3" t="s">
        <v>7</v>
      </c>
      <c r="D7" s="1" t="s">
        <v>8</v>
      </c>
      <c r="E7" s="2">
        <v>440000</v>
      </c>
      <c r="G7" t="s">
        <v>9</v>
      </c>
    </row>
    <row r="8" spans="1:12" x14ac:dyDescent="0.35">
      <c r="A8" s="1" t="s">
        <v>5</v>
      </c>
      <c r="B8" s="3" t="s">
        <v>6</v>
      </c>
      <c r="C8" s="3" t="s">
        <v>7</v>
      </c>
      <c r="D8" s="1" t="s">
        <v>8</v>
      </c>
      <c r="E8" s="2">
        <v>50000</v>
      </c>
      <c r="G8" t="s">
        <v>9</v>
      </c>
    </row>
    <row r="9" spans="1:12" x14ac:dyDescent="0.35">
      <c r="A9" s="1" t="s">
        <v>16</v>
      </c>
      <c r="B9" s="3" t="s">
        <v>17</v>
      </c>
      <c r="C9" s="3" t="s">
        <v>7</v>
      </c>
      <c r="D9" s="1" t="s">
        <v>8</v>
      </c>
      <c r="E9" s="2">
        <v>220000</v>
      </c>
      <c r="G9" t="s">
        <v>102</v>
      </c>
      <c r="J9" s="4"/>
      <c r="K9" s="4"/>
      <c r="L9" s="2"/>
    </row>
    <row r="10" spans="1:12" x14ac:dyDescent="0.35">
      <c r="A10" s="1" t="s">
        <v>10</v>
      </c>
      <c r="B10" s="3" t="s">
        <v>19</v>
      </c>
      <c r="C10" s="3" t="s">
        <v>7</v>
      </c>
      <c r="D10" s="1" t="s">
        <v>8</v>
      </c>
      <c r="E10" s="2">
        <v>217500</v>
      </c>
      <c r="G10" t="s">
        <v>102</v>
      </c>
    </row>
    <row r="11" spans="1:12" x14ac:dyDescent="0.35">
      <c r="A11" s="1" t="s">
        <v>10</v>
      </c>
      <c r="B11" s="3" t="s">
        <v>20</v>
      </c>
      <c r="C11" s="3" t="s">
        <v>7</v>
      </c>
      <c r="D11" s="1" t="s">
        <v>8</v>
      </c>
      <c r="E11" s="2">
        <v>30000</v>
      </c>
      <c r="G11" t="s">
        <v>102</v>
      </c>
    </row>
    <row r="12" spans="1:12" x14ac:dyDescent="0.35">
      <c r="A12" s="1" t="s">
        <v>10</v>
      </c>
      <c r="B12" s="3" t="s">
        <v>21</v>
      </c>
      <c r="C12" s="3" t="s">
        <v>7</v>
      </c>
      <c r="D12" s="1" t="s">
        <v>8</v>
      </c>
      <c r="E12" s="2">
        <v>37500</v>
      </c>
      <c r="G12" t="s">
        <v>102</v>
      </c>
    </row>
    <row r="13" spans="1:12" x14ac:dyDescent="0.35">
      <c r="A13" s="1" t="s">
        <v>10</v>
      </c>
      <c r="B13" s="3" t="s">
        <v>13</v>
      </c>
      <c r="C13" s="3" t="s">
        <v>7</v>
      </c>
      <c r="D13" s="1" t="s">
        <v>8</v>
      </c>
      <c r="E13" s="2">
        <v>25000</v>
      </c>
      <c r="G13" t="s">
        <v>102</v>
      </c>
    </row>
    <row r="14" spans="1:12" x14ac:dyDescent="0.35">
      <c r="A14" s="1" t="s">
        <v>5</v>
      </c>
      <c r="B14" s="3" t="s">
        <v>103</v>
      </c>
      <c r="C14" s="3" t="s">
        <v>7</v>
      </c>
      <c r="D14" s="1" t="s">
        <v>8</v>
      </c>
      <c r="E14" s="2">
        <v>200000</v>
      </c>
      <c r="G14" t="s">
        <v>18</v>
      </c>
    </row>
    <row r="15" spans="1:12" x14ac:dyDescent="0.35">
      <c r="A15" s="1" t="s">
        <v>16</v>
      </c>
      <c r="B15" s="3" t="s">
        <v>17</v>
      </c>
      <c r="C15" s="3" t="s">
        <v>7</v>
      </c>
      <c r="D15" s="1" t="s">
        <v>8</v>
      </c>
      <c r="E15" s="2">
        <v>220000</v>
      </c>
      <c r="G15" t="s">
        <v>18</v>
      </c>
    </row>
    <row r="16" spans="1:12" x14ac:dyDescent="0.35">
      <c r="A16" s="1" t="s">
        <v>10</v>
      </c>
      <c r="B16" s="3" t="s">
        <v>19</v>
      </c>
      <c r="C16" s="3" t="s">
        <v>7</v>
      </c>
      <c r="D16" s="1" t="s">
        <v>8</v>
      </c>
      <c r="E16" s="2">
        <v>217500</v>
      </c>
      <c r="G16" t="s">
        <v>18</v>
      </c>
    </row>
    <row r="17" spans="1:10" x14ac:dyDescent="0.35">
      <c r="A17" s="1" t="s">
        <v>10</v>
      </c>
      <c r="B17" s="3" t="s">
        <v>20</v>
      </c>
      <c r="C17" s="3" t="s">
        <v>7</v>
      </c>
      <c r="D17" s="1" t="s">
        <v>8</v>
      </c>
      <c r="E17" s="2">
        <v>30000</v>
      </c>
      <c r="G17" t="s">
        <v>18</v>
      </c>
    </row>
    <row r="18" spans="1:10" x14ac:dyDescent="0.35">
      <c r="A18" s="1" t="s">
        <v>10</v>
      </c>
      <c r="B18" s="3" t="s">
        <v>21</v>
      </c>
      <c r="C18" s="3" t="s">
        <v>7</v>
      </c>
      <c r="D18" s="1" t="s">
        <v>8</v>
      </c>
      <c r="E18" s="2">
        <v>37500</v>
      </c>
      <c r="G18" t="s">
        <v>18</v>
      </c>
    </row>
    <row r="19" spans="1:10" x14ac:dyDescent="0.35">
      <c r="A19" s="1" t="s">
        <v>10</v>
      </c>
      <c r="B19" s="3" t="s">
        <v>13</v>
      </c>
      <c r="C19" s="3" t="s">
        <v>7</v>
      </c>
      <c r="D19" s="1" t="s">
        <v>8</v>
      </c>
      <c r="E19" s="2">
        <v>25000</v>
      </c>
      <c r="G19" t="s">
        <v>18</v>
      </c>
    </row>
    <row r="20" spans="1:10" x14ac:dyDescent="0.35">
      <c r="A20" s="1" t="s">
        <v>16</v>
      </c>
      <c r="B20" s="3" t="s">
        <v>17</v>
      </c>
      <c r="C20" s="3" t="s">
        <v>7</v>
      </c>
      <c r="D20" s="1" t="s">
        <v>8</v>
      </c>
      <c r="E20" s="2">
        <v>350000</v>
      </c>
      <c r="F20" s="2">
        <f>+E20*2</f>
        <v>700000</v>
      </c>
      <c r="G20" t="s">
        <v>22</v>
      </c>
    </row>
    <row r="21" spans="1:10" x14ac:dyDescent="0.35">
      <c r="A21" s="1" t="s">
        <v>16</v>
      </c>
      <c r="B21" s="3" t="s">
        <v>23</v>
      </c>
      <c r="C21" s="3" t="s">
        <v>7</v>
      </c>
      <c r="D21" s="1" t="s">
        <v>8</v>
      </c>
      <c r="E21" s="2">
        <v>115000</v>
      </c>
      <c r="F21" s="2">
        <f t="shared" ref="F21:F25" si="0">+E21*2</f>
        <v>230000</v>
      </c>
      <c r="G21" t="s">
        <v>22</v>
      </c>
    </row>
    <row r="22" spans="1:10" x14ac:dyDescent="0.35">
      <c r="A22" s="1" t="s">
        <v>10</v>
      </c>
      <c r="B22" s="3" t="s">
        <v>24</v>
      </c>
      <c r="C22" s="3" t="s">
        <v>7</v>
      </c>
      <c r="D22" s="1" t="s">
        <v>8</v>
      </c>
      <c r="E22" s="2">
        <v>200000</v>
      </c>
      <c r="F22" s="2">
        <f t="shared" si="0"/>
        <v>400000</v>
      </c>
      <c r="G22" t="s">
        <v>22</v>
      </c>
    </row>
    <row r="23" spans="1:10" x14ac:dyDescent="0.35">
      <c r="A23" s="1" t="s">
        <v>10</v>
      </c>
      <c r="B23" s="3" t="s">
        <v>25</v>
      </c>
      <c r="C23" s="3" t="s">
        <v>7</v>
      </c>
      <c r="D23" s="1" t="s">
        <v>8</v>
      </c>
      <c r="E23" s="2">
        <v>500000</v>
      </c>
      <c r="F23" s="2">
        <f t="shared" si="0"/>
        <v>1000000</v>
      </c>
      <c r="G23" t="s">
        <v>22</v>
      </c>
    </row>
    <row r="24" spans="1:10" x14ac:dyDescent="0.35">
      <c r="A24" s="1" t="s">
        <v>10</v>
      </c>
      <c r="B24" s="3" t="s">
        <v>26</v>
      </c>
      <c r="C24" s="3" t="s">
        <v>7</v>
      </c>
      <c r="D24" s="1" t="s">
        <v>8</v>
      </c>
      <c r="E24" s="2">
        <v>85000</v>
      </c>
      <c r="F24" s="2">
        <f t="shared" si="0"/>
        <v>170000</v>
      </c>
      <c r="G24" t="s">
        <v>22</v>
      </c>
    </row>
    <row r="25" spans="1:10" x14ac:dyDescent="0.35">
      <c r="A25" s="1" t="s">
        <v>10</v>
      </c>
      <c r="B25" s="3" t="s">
        <v>27</v>
      </c>
      <c r="C25" s="3" t="s">
        <v>7</v>
      </c>
      <c r="D25" s="1" t="s">
        <v>8</v>
      </c>
      <c r="E25" s="2">
        <v>215000</v>
      </c>
      <c r="F25" s="2">
        <f t="shared" si="0"/>
        <v>430000</v>
      </c>
      <c r="G25" t="s">
        <v>22</v>
      </c>
    </row>
    <row r="26" spans="1:10" x14ac:dyDescent="0.35">
      <c r="A26" s="1" t="s">
        <v>16</v>
      </c>
      <c r="B26" s="3" t="s">
        <v>28</v>
      </c>
      <c r="C26" s="3" t="s">
        <v>7</v>
      </c>
      <c r="D26" s="1" t="s">
        <v>8</v>
      </c>
      <c r="E26" s="2">
        <v>137500</v>
      </c>
      <c r="F26" s="2">
        <f>+E26+125000</f>
        <v>262500</v>
      </c>
      <c r="G26" t="s">
        <v>22</v>
      </c>
      <c r="I26" s="5"/>
      <c r="J26" s="5"/>
    </row>
    <row r="27" spans="1:10" x14ac:dyDescent="0.35">
      <c r="A27" s="1" t="s">
        <v>16</v>
      </c>
      <c r="B27" s="3" t="s">
        <v>29</v>
      </c>
      <c r="C27" s="3" t="s">
        <v>7</v>
      </c>
      <c r="D27" s="1" t="s">
        <v>8</v>
      </c>
      <c r="E27" s="2">
        <v>32500</v>
      </c>
      <c r="F27" s="2">
        <v>32500</v>
      </c>
      <c r="G27" t="s">
        <v>22</v>
      </c>
      <c r="I27" s="5"/>
      <c r="J27" s="5"/>
    </row>
    <row r="28" spans="1:10" x14ac:dyDescent="0.35">
      <c r="A28" s="1" t="s">
        <v>101</v>
      </c>
      <c r="B28" s="3" t="s">
        <v>30</v>
      </c>
      <c r="C28" s="3" t="s">
        <v>31</v>
      </c>
      <c r="D28" s="1" t="s">
        <v>32</v>
      </c>
      <c r="E28" s="2">
        <f>-35000*1.5*0.2*12</f>
        <v>-126000</v>
      </c>
      <c r="F28" s="2">
        <f>-35000*1.5*0.2*12</f>
        <v>-126000</v>
      </c>
      <c r="G28" t="s">
        <v>33</v>
      </c>
      <c r="I28" s="5"/>
      <c r="J28" s="5"/>
    </row>
    <row r="29" spans="1:10" x14ac:dyDescent="0.35">
      <c r="A29" s="1" t="s">
        <v>101</v>
      </c>
      <c r="C29" s="3" t="s">
        <v>7</v>
      </c>
      <c r="D29" s="1" t="s">
        <v>34</v>
      </c>
      <c r="E29" s="2">
        <v>100000</v>
      </c>
      <c r="F29" s="2">
        <v>100000</v>
      </c>
      <c r="G29" t="s">
        <v>33</v>
      </c>
      <c r="I29" s="5"/>
      <c r="J29" s="5"/>
    </row>
    <row r="30" spans="1:10" x14ac:dyDescent="0.35">
      <c r="A30" s="1" t="s">
        <v>101</v>
      </c>
      <c r="C30" s="3" t="s">
        <v>7</v>
      </c>
      <c r="D30" s="1" t="s">
        <v>35</v>
      </c>
      <c r="E30" s="2">
        <v>40000</v>
      </c>
      <c r="F30" s="2">
        <v>40000</v>
      </c>
      <c r="G30" t="s">
        <v>33</v>
      </c>
      <c r="I30" s="5"/>
      <c r="J30" s="5"/>
    </row>
    <row r="31" spans="1:10" x14ac:dyDescent="0.35">
      <c r="A31" s="1" t="s">
        <v>101</v>
      </c>
      <c r="C31" s="3" t="s">
        <v>7</v>
      </c>
      <c r="D31" s="1" t="s">
        <v>36</v>
      </c>
      <c r="E31" s="2">
        <v>85000</v>
      </c>
      <c r="F31" s="2">
        <v>85000</v>
      </c>
      <c r="G31" t="s">
        <v>33</v>
      </c>
    </row>
    <row r="32" spans="1:10" x14ac:dyDescent="0.35">
      <c r="A32" s="1" t="s">
        <v>101</v>
      </c>
      <c r="B32" t="s">
        <v>37</v>
      </c>
      <c r="C32" s="3" t="s">
        <v>31</v>
      </c>
      <c r="D32" s="5" t="s">
        <v>38</v>
      </c>
      <c r="E32" s="2">
        <v>-15000</v>
      </c>
      <c r="F32" s="2">
        <f>+E32</f>
        <v>-15000</v>
      </c>
      <c r="G32" t="s">
        <v>33</v>
      </c>
    </row>
    <row r="33" spans="1:12" x14ac:dyDescent="0.35">
      <c r="A33" s="1" t="s">
        <v>101</v>
      </c>
      <c r="B33" t="s">
        <v>39</v>
      </c>
      <c r="C33" s="3" t="s">
        <v>31</v>
      </c>
      <c r="D33" s="5" t="s">
        <v>40</v>
      </c>
      <c r="E33" s="2">
        <v>-20000</v>
      </c>
      <c r="F33" s="2">
        <f>+E33</f>
        <v>-20000</v>
      </c>
      <c r="G33" t="s">
        <v>33</v>
      </c>
    </row>
    <row r="34" spans="1:12" x14ac:dyDescent="0.35">
      <c r="A34" s="1" t="s">
        <v>101</v>
      </c>
      <c r="B34" t="s">
        <v>41</v>
      </c>
      <c r="C34" s="3" t="s">
        <v>31</v>
      </c>
      <c r="D34" s="1" t="s">
        <v>42</v>
      </c>
      <c r="E34" s="2">
        <v>-120000</v>
      </c>
      <c r="F34" s="2">
        <v>-90000</v>
      </c>
      <c r="G34" t="s">
        <v>33</v>
      </c>
    </row>
    <row r="35" spans="1:12" x14ac:dyDescent="0.35">
      <c r="A35" s="1" t="s">
        <v>101</v>
      </c>
      <c r="B35" t="s">
        <v>43</v>
      </c>
      <c r="C35" s="3" t="s">
        <v>31</v>
      </c>
      <c r="D35" s="1" t="s">
        <v>44</v>
      </c>
      <c r="E35" s="2">
        <v>-10000</v>
      </c>
      <c r="F35" s="2">
        <v>-10000</v>
      </c>
      <c r="G35" t="s">
        <v>33</v>
      </c>
    </row>
    <row r="36" spans="1:12" x14ac:dyDescent="0.35">
      <c r="A36" s="1" t="s">
        <v>101</v>
      </c>
      <c r="B36" t="s">
        <v>45</v>
      </c>
      <c r="C36" s="3" t="s">
        <v>31</v>
      </c>
      <c r="D36" s="1" t="s">
        <v>46</v>
      </c>
      <c r="E36" s="2">
        <v>-5000</v>
      </c>
      <c r="F36" s="2">
        <f t="shared" ref="F36:F40" si="1">+E36</f>
        <v>-5000</v>
      </c>
      <c r="G36" t="s">
        <v>33</v>
      </c>
      <c r="K36" s="6"/>
      <c r="L36" s="6"/>
    </row>
    <row r="37" spans="1:12" x14ac:dyDescent="0.35">
      <c r="A37" s="1" t="s">
        <v>101</v>
      </c>
      <c r="B37" t="s">
        <v>47</v>
      </c>
      <c r="C37" s="3" t="s">
        <v>31</v>
      </c>
      <c r="D37" s="1" t="s">
        <v>46</v>
      </c>
      <c r="E37" s="2">
        <v>-10000</v>
      </c>
      <c r="F37" s="2">
        <f t="shared" si="1"/>
        <v>-10000</v>
      </c>
      <c r="G37" t="s">
        <v>33</v>
      </c>
      <c r="K37" s="6"/>
      <c r="L37" s="6"/>
    </row>
    <row r="38" spans="1:12" x14ac:dyDescent="0.35">
      <c r="A38" s="1" t="s">
        <v>101</v>
      </c>
      <c r="B38" t="s">
        <v>48</v>
      </c>
      <c r="C38" s="3" t="s">
        <v>31</v>
      </c>
      <c r="D38" s="1" t="s">
        <v>49</v>
      </c>
      <c r="E38" s="2">
        <v>-40000</v>
      </c>
      <c r="F38" s="2">
        <f t="shared" si="1"/>
        <v>-40000</v>
      </c>
      <c r="G38" t="s">
        <v>33</v>
      </c>
      <c r="K38" s="6"/>
      <c r="L38" s="6"/>
    </row>
    <row r="39" spans="1:12" x14ac:dyDescent="0.35">
      <c r="A39" s="1" t="s">
        <v>101</v>
      </c>
      <c r="B39" t="s">
        <v>50</v>
      </c>
      <c r="C39" s="3" t="s">
        <v>31</v>
      </c>
      <c r="D39" s="1" t="s">
        <v>49</v>
      </c>
      <c r="E39" s="2">
        <v>-50000</v>
      </c>
      <c r="F39" s="2">
        <f t="shared" si="1"/>
        <v>-50000</v>
      </c>
      <c r="G39" t="s">
        <v>33</v>
      </c>
      <c r="K39" s="6"/>
      <c r="L39" s="6"/>
    </row>
    <row r="40" spans="1:12" x14ac:dyDescent="0.35">
      <c r="A40" s="1" t="s">
        <v>16</v>
      </c>
      <c r="B40" t="s">
        <v>51</v>
      </c>
      <c r="C40" s="3" t="s">
        <v>7</v>
      </c>
      <c r="D40" s="1" t="s">
        <v>52</v>
      </c>
      <c r="E40" s="2">
        <v>20000</v>
      </c>
      <c r="F40" s="2">
        <f t="shared" si="1"/>
        <v>20000</v>
      </c>
      <c r="G40" t="s">
        <v>53</v>
      </c>
      <c r="K40" s="6"/>
      <c r="L40" s="6"/>
    </row>
    <row r="41" spans="1:12" x14ac:dyDescent="0.35">
      <c r="A41" s="1" t="s">
        <v>5</v>
      </c>
      <c r="B41" t="s">
        <v>54</v>
      </c>
      <c r="C41" s="3" t="s">
        <v>31</v>
      </c>
      <c r="D41" s="1" t="s">
        <v>55</v>
      </c>
      <c r="E41" s="2">
        <v>-25000</v>
      </c>
      <c r="F41" s="2">
        <v>-25000</v>
      </c>
      <c r="G41" t="s">
        <v>56</v>
      </c>
      <c r="K41" s="6"/>
      <c r="L41" s="6"/>
    </row>
    <row r="42" spans="1:12" x14ac:dyDescent="0.35">
      <c r="A42" s="1" t="s">
        <v>5</v>
      </c>
      <c r="B42" t="s">
        <v>57</v>
      </c>
      <c r="C42" s="3" t="s">
        <v>31</v>
      </c>
      <c r="D42" s="1" t="s">
        <v>58</v>
      </c>
      <c r="E42" s="2">
        <v>-370000</v>
      </c>
      <c r="F42" s="2">
        <v>-370000</v>
      </c>
      <c r="G42" t="s">
        <v>56</v>
      </c>
      <c r="K42" s="6"/>
      <c r="L42" s="6"/>
    </row>
    <row r="43" spans="1:12" x14ac:dyDescent="0.35">
      <c r="A43" s="1" t="s">
        <v>5</v>
      </c>
      <c r="B43" t="s">
        <v>59</v>
      </c>
      <c r="C43" s="3" t="s">
        <v>31</v>
      </c>
      <c r="D43" s="1" t="s">
        <v>60</v>
      </c>
      <c r="E43" s="2">
        <v>-37000</v>
      </c>
      <c r="F43" s="2">
        <v>-37000</v>
      </c>
      <c r="G43" t="s">
        <v>56</v>
      </c>
      <c r="K43" s="6"/>
      <c r="L43" s="6"/>
    </row>
    <row r="44" spans="1:12" x14ac:dyDescent="0.35">
      <c r="A44" s="1" t="s">
        <v>5</v>
      </c>
      <c r="B44" s="9" t="s">
        <v>115</v>
      </c>
      <c r="C44" s="3" t="s">
        <v>31</v>
      </c>
      <c r="D44" s="1" t="s">
        <v>58</v>
      </c>
      <c r="E44" s="2">
        <v>-50000</v>
      </c>
      <c r="F44" s="2">
        <v>-50000</v>
      </c>
      <c r="G44" t="s">
        <v>56</v>
      </c>
      <c r="K44" s="6"/>
      <c r="L44" s="6"/>
    </row>
    <row r="45" spans="1:12" x14ac:dyDescent="0.35">
      <c r="A45" s="1" t="s">
        <v>5</v>
      </c>
      <c r="B45" t="s">
        <v>114</v>
      </c>
      <c r="C45" s="3" t="s">
        <v>31</v>
      </c>
      <c r="D45" s="1" t="s">
        <v>58</v>
      </c>
      <c r="E45" s="2">
        <v>-120000</v>
      </c>
      <c r="F45" s="2">
        <v>-120000</v>
      </c>
      <c r="G45" t="s">
        <v>56</v>
      </c>
      <c r="K45" s="6"/>
      <c r="L45" s="6"/>
    </row>
    <row r="46" spans="1:12" x14ac:dyDescent="0.35">
      <c r="A46" s="1" t="s">
        <v>5</v>
      </c>
      <c r="B46" t="s">
        <v>62</v>
      </c>
      <c r="C46" s="3" t="s">
        <v>31</v>
      </c>
      <c r="D46" s="1" t="s">
        <v>61</v>
      </c>
      <c r="E46" s="2">
        <v>-180000</v>
      </c>
      <c r="F46" s="2">
        <v>-180000</v>
      </c>
      <c r="G46" t="s">
        <v>56</v>
      </c>
      <c r="K46" s="6"/>
      <c r="L46" s="6"/>
    </row>
    <row r="47" spans="1:12" x14ac:dyDescent="0.35">
      <c r="A47" s="1" t="s">
        <v>63</v>
      </c>
      <c r="B47" t="s">
        <v>64</v>
      </c>
      <c r="C47" s="3" t="s">
        <v>31</v>
      </c>
      <c r="D47" s="1" t="s">
        <v>65</v>
      </c>
      <c r="E47" s="2">
        <v>-60000</v>
      </c>
      <c r="F47" s="2">
        <v>-60000</v>
      </c>
      <c r="G47" t="s">
        <v>66</v>
      </c>
      <c r="K47" s="6"/>
      <c r="L47" s="6"/>
    </row>
    <row r="48" spans="1:12" x14ac:dyDescent="0.35">
      <c r="A48" s="1" t="s">
        <v>63</v>
      </c>
      <c r="B48" t="s">
        <v>67</v>
      </c>
      <c r="C48" s="3" t="s">
        <v>31</v>
      </c>
      <c r="D48" s="1" t="s">
        <v>68</v>
      </c>
      <c r="E48" s="2">
        <v>-150000</v>
      </c>
      <c r="F48" s="2">
        <v>-150000</v>
      </c>
      <c r="G48" t="s">
        <v>66</v>
      </c>
      <c r="K48" s="6"/>
      <c r="L48" s="6"/>
    </row>
    <row r="49" spans="1:12" x14ac:dyDescent="0.35">
      <c r="A49" s="1" t="s">
        <v>63</v>
      </c>
      <c r="B49" t="s">
        <v>67</v>
      </c>
      <c r="C49" s="3" t="s">
        <v>31</v>
      </c>
      <c r="D49" s="1" t="s">
        <v>69</v>
      </c>
      <c r="E49" s="2">
        <v>-10000</v>
      </c>
      <c r="F49" s="2">
        <v>-10000</v>
      </c>
      <c r="G49" t="s">
        <v>66</v>
      </c>
      <c r="K49" s="6"/>
      <c r="L49" s="6"/>
    </row>
    <row r="50" spans="1:12" x14ac:dyDescent="0.35">
      <c r="A50" s="1" t="s">
        <v>63</v>
      </c>
      <c r="B50" t="s">
        <v>67</v>
      </c>
      <c r="C50" s="3" t="s">
        <v>31</v>
      </c>
      <c r="D50" s="1" t="s">
        <v>70</v>
      </c>
      <c r="E50" s="2">
        <v>-20000</v>
      </c>
      <c r="F50" s="2">
        <v>-20000</v>
      </c>
      <c r="G50" t="s">
        <v>66</v>
      </c>
      <c r="K50" s="6"/>
      <c r="L50" s="6"/>
    </row>
    <row r="51" spans="1:12" x14ac:dyDescent="0.35">
      <c r="A51" s="1" t="s">
        <v>63</v>
      </c>
      <c r="B51" t="s">
        <v>67</v>
      </c>
      <c r="C51" s="3" t="s">
        <v>31</v>
      </c>
      <c r="D51" s="1" t="s">
        <v>71</v>
      </c>
      <c r="E51" s="2">
        <v>-20000</v>
      </c>
      <c r="F51" s="2">
        <v>-20000</v>
      </c>
      <c r="G51" t="s">
        <v>66</v>
      </c>
      <c r="K51" s="6"/>
      <c r="L51" s="6"/>
    </row>
    <row r="52" spans="1:12" x14ac:dyDescent="0.35">
      <c r="A52" s="1" t="s">
        <v>63</v>
      </c>
      <c r="B52" t="s">
        <v>67</v>
      </c>
      <c r="C52" s="3" t="s">
        <v>31</v>
      </c>
      <c r="D52" s="1" t="s">
        <v>72</v>
      </c>
      <c r="E52" s="2">
        <v>-5000</v>
      </c>
      <c r="F52" s="2">
        <v>-5000</v>
      </c>
      <c r="G52" t="s">
        <v>66</v>
      </c>
      <c r="K52" s="6"/>
      <c r="L52" s="6"/>
    </row>
    <row r="53" spans="1:12" x14ac:dyDescent="0.35">
      <c r="A53" s="1" t="s">
        <v>63</v>
      </c>
      <c r="B53" t="s">
        <v>67</v>
      </c>
      <c r="C53" s="3" t="s">
        <v>31</v>
      </c>
      <c r="D53" s="1" t="s">
        <v>73</v>
      </c>
      <c r="E53" s="2">
        <v>-20000</v>
      </c>
      <c r="F53" s="2">
        <v>-20000</v>
      </c>
      <c r="G53" t="s">
        <v>66</v>
      </c>
      <c r="K53" s="6"/>
      <c r="L53" s="6"/>
    </row>
    <row r="54" spans="1:12" x14ac:dyDescent="0.35">
      <c r="A54" s="1" t="s">
        <v>63</v>
      </c>
      <c r="B54" t="s">
        <v>67</v>
      </c>
      <c r="C54" s="3" t="s">
        <v>31</v>
      </c>
      <c r="D54" s="1" t="s">
        <v>74</v>
      </c>
      <c r="E54" s="2">
        <v>-60000</v>
      </c>
      <c r="F54" s="2">
        <v>-60000</v>
      </c>
      <c r="G54" t="s">
        <v>66</v>
      </c>
      <c r="K54" s="6"/>
      <c r="L54" s="6"/>
    </row>
    <row r="55" spans="1:12" x14ac:dyDescent="0.35">
      <c r="A55" s="1" t="s">
        <v>63</v>
      </c>
      <c r="B55" t="s">
        <v>67</v>
      </c>
      <c r="C55" s="3" t="s">
        <v>31</v>
      </c>
      <c r="D55" s="1" t="s">
        <v>75</v>
      </c>
      <c r="E55" s="2">
        <v>-100000</v>
      </c>
      <c r="F55" s="2">
        <v>-100000</v>
      </c>
      <c r="G55" t="s">
        <v>66</v>
      </c>
      <c r="K55" s="6"/>
      <c r="L55" s="6"/>
    </row>
    <row r="56" spans="1:12" x14ac:dyDescent="0.35">
      <c r="A56" s="1" t="s">
        <v>63</v>
      </c>
      <c r="B56" t="s">
        <v>67</v>
      </c>
      <c r="C56" s="3" t="s">
        <v>31</v>
      </c>
      <c r="D56" s="1" t="s">
        <v>42</v>
      </c>
      <c r="E56" s="2">
        <v>-30000</v>
      </c>
      <c r="F56" s="2">
        <v>-30000</v>
      </c>
      <c r="G56" t="s">
        <v>66</v>
      </c>
      <c r="K56" s="6"/>
      <c r="L56" s="6"/>
    </row>
    <row r="57" spans="1:12" x14ac:dyDescent="0.35">
      <c r="A57" s="1" t="s">
        <v>63</v>
      </c>
      <c r="B57" t="s">
        <v>67</v>
      </c>
      <c r="C57" s="3" t="s">
        <v>31</v>
      </c>
      <c r="D57" s="1" t="s">
        <v>76</v>
      </c>
      <c r="E57" s="2">
        <v>-320000</v>
      </c>
      <c r="F57" s="2">
        <v>-470000</v>
      </c>
      <c r="G57" t="s">
        <v>66</v>
      </c>
      <c r="K57" s="6"/>
      <c r="L57" s="6"/>
    </row>
    <row r="58" spans="1:12" x14ac:dyDescent="0.35">
      <c r="A58" s="1" t="s">
        <v>10</v>
      </c>
      <c r="B58" t="s">
        <v>106</v>
      </c>
      <c r="C58" s="3" t="s">
        <v>31</v>
      </c>
      <c r="D58" s="1" t="s">
        <v>107</v>
      </c>
      <c r="E58" s="2">
        <v>-250000</v>
      </c>
      <c r="G58" t="s">
        <v>108</v>
      </c>
      <c r="K58" s="6"/>
      <c r="L58" s="6"/>
    </row>
    <row r="59" spans="1:12" x14ac:dyDescent="0.35">
      <c r="A59" s="1" t="s">
        <v>10</v>
      </c>
      <c r="B59" t="s">
        <v>77</v>
      </c>
      <c r="C59" s="3" t="s">
        <v>31</v>
      </c>
      <c r="D59" s="1" t="s">
        <v>76</v>
      </c>
      <c r="E59" s="2">
        <v>-420000</v>
      </c>
      <c r="F59" s="2">
        <v>-420000</v>
      </c>
      <c r="G59" t="s">
        <v>78</v>
      </c>
      <c r="K59" s="6"/>
      <c r="L59" s="6">
        <f>280*0.5/0.3</f>
        <v>466.66666666666669</v>
      </c>
    </row>
    <row r="60" spans="1:12" x14ac:dyDescent="0.35">
      <c r="A60" s="1" t="s">
        <v>10</v>
      </c>
      <c r="B60" t="s">
        <v>79</v>
      </c>
      <c r="C60" s="3" t="s">
        <v>31</v>
      </c>
      <c r="D60" s="1" t="s">
        <v>61</v>
      </c>
      <c r="E60" s="2">
        <f>-450000-200000</f>
        <v>-650000</v>
      </c>
      <c r="F60" s="2">
        <v>-450000</v>
      </c>
      <c r="G60" t="s">
        <v>78</v>
      </c>
    </row>
    <row r="61" spans="1:12" x14ac:dyDescent="0.35">
      <c r="A61" s="1" t="s">
        <v>10</v>
      </c>
      <c r="B61" t="s">
        <v>80</v>
      </c>
      <c r="C61" s="3" t="s">
        <v>31</v>
      </c>
      <c r="D61" s="1" t="s">
        <v>81</v>
      </c>
      <c r="E61" s="2">
        <v>-200000</v>
      </c>
      <c r="F61" s="2">
        <v>-200000</v>
      </c>
      <c r="G61" t="s">
        <v>78</v>
      </c>
    </row>
    <row r="62" spans="1:12" x14ac:dyDescent="0.35">
      <c r="A62" s="1" t="s">
        <v>10</v>
      </c>
      <c r="B62" t="s">
        <v>82</v>
      </c>
      <c r="C62" s="3" t="s">
        <v>31</v>
      </c>
      <c r="D62" s="1" t="s">
        <v>83</v>
      </c>
      <c r="E62" s="2">
        <v>-150000</v>
      </c>
      <c r="F62" s="2">
        <v>-150000</v>
      </c>
      <c r="G62" t="s">
        <v>78</v>
      </c>
    </row>
    <row r="63" spans="1:12" x14ac:dyDescent="0.35">
      <c r="A63" s="1" t="s">
        <v>10</v>
      </c>
      <c r="B63" t="s">
        <v>82</v>
      </c>
      <c r="C63" s="3" t="s">
        <v>31</v>
      </c>
      <c r="D63" s="1" t="s">
        <v>84</v>
      </c>
      <c r="E63" s="2">
        <v>-150000</v>
      </c>
      <c r="F63" s="2">
        <v>-150000</v>
      </c>
      <c r="G63" t="s">
        <v>78</v>
      </c>
    </row>
    <row r="64" spans="1:12" x14ac:dyDescent="0.35">
      <c r="A64" s="1" t="s">
        <v>10</v>
      </c>
      <c r="B64" t="s">
        <v>85</v>
      </c>
      <c r="C64" s="3" t="s">
        <v>31</v>
      </c>
      <c r="D64" s="1" t="s">
        <v>83</v>
      </c>
      <c r="E64" s="2">
        <v>-200000</v>
      </c>
      <c r="F64" s="2">
        <v>-400000</v>
      </c>
      <c r="G64" t="s">
        <v>78</v>
      </c>
    </row>
    <row r="65" spans="1:7" x14ac:dyDescent="0.35">
      <c r="A65" s="1" t="s">
        <v>10</v>
      </c>
      <c r="B65" t="s">
        <v>86</v>
      </c>
      <c r="C65" s="3" t="s">
        <v>31</v>
      </c>
      <c r="D65" s="1" t="s">
        <v>83</v>
      </c>
      <c r="E65" s="2">
        <v>-215000</v>
      </c>
      <c r="F65" s="2">
        <v>-430000</v>
      </c>
      <c r="G65" t="s">
        <v>78</v>
      </c>
    </row>
    <row r="66" spans="1:7" x14ac:dyDescent="0.35">
      <c r="A66" s="1" t="s">
        <v>10</v>
      </c>
      <c r="B66" t="s">
        <v>105</v>
      </c>
      <c r="C66" s="3" t="s">
        <v>31</v>
      </c>
      <c r="D66" s="1" t="s">
        <v>83</v>
      </c>
      <c r="E66" s="2">
        <v>-62500</v>
      </c>
      <c r="F66" s="2">
        <v>-125000</v>
      </c>
      <c r="G66" t="s">
        <v>78</v>
      </c>
    </row>
    <row r="67" spans="1:7" x14ac:dyDescent="0.35">
      <c r="A67" s="1" t="s">
        <v>10</v>
      </c>
      <c r="B67" t="s">
        <v>87</v>
      </c>
      <c r="C67" s="3" t="s">
        <v>31</v>
      </c>
      <c r="D67" s="1" t="s">
        <v>83</v>
      </c>
      <c r="E67" s="2">
        <v>-50000</v>
      </c>
      <c r="F67" s="2">
        <v>-50000</v>
      </c>
      <c r="G67" t="s">
        <v>78</v>
      </c>
    </row>
    <row r="68" spans="1:7" x14ac:dyDescent="0.35">
      <c r="A68" s="1" t="s">
        <v>10</v>
      </c>
      <c r="B68" t="s">
        <v>88</v>
      </c>
      <c r="C68" s="3" t="s">
        <v>31</v>
      </c>
      <c r="D68" s="1" t="s">
        <v>83</v>
      </c>
      <c r="E68" s="2">
        <v>-65000</v>
      </c>
      <c r="G68" t="s">
        <v>78</v>
      </c>
    </row>
    <row r="69" spans="1:7" x14ac:dyDescent="0.35">
      <c r="A69" s="1" t="s">
        <v>10</v>
      </c>
      <c r="B69" t="s">
        <v>98</v>
      </c>
      <c r="C69" s="3" t="s">
        <v>7</v>
      </c>
      <c r="D69" s="1" t="s">
        <v>99</v>
      </c>
      <c r="E69" s="2">
        <v>100000</v>
      </c>
      <c r="F69" s="2">
        <v>100000</v>
      </c>
      <c r="G69" t="s">
        <v>100</v>
      </c>
    </row>
  </sheetData>
  <autoFilter ref="A1:I69" xr:uid="{DA852D0D-26FC-4596-9273-FC5337414DBB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AC199-C268-43E1-8292-4C153DB62175}">
  <sheetPr>
    <pageSetUpPr fitToPage="1"/>
  </sheetPr>
  <dimension ref="A2:E58"/>
  <sheetViews>
    <sheetView tabSelected="1" zoomScale="140" zoomScaleNormal="140" workbookViewId="0">
      <selection activeCell="A6" sqref="A6"/>
    </sheetView>
  </sheetViews>
  <sheetFormatPr defaultRowHeight="14.5" x14ac:dyDescent="0.35"/>
  <cols>
    <col min="1" max="1" width="27" customWidth="1"/>
    <col min="2" max="2" width="17.1796875" customWidth="1"/>
    <col min="3" max="3" width="36.90625" customWidth="1"/>
    <col min="4" max="14" width="10" customWidth="1"/>
    <col min="15" max="16" width="10.90625" bestFit="1" customWidth="1"/>
    <col min="17" max="17" width="11.08984375" bestFit="1" customWidth="1"/>
    <col min="18" max="18" width="10.90625" bestFit="1" customWidth="1"/>
  </cols>
  <sheetData>
    <row r="2" spans="1:5" x14ac:dyDescent="0.35">
      <c r="A2" s="7" t="s">
        <v>4</v>
      </c>
      <c r="B2" t="s">
        <v>91</v>
      </c>
    </row>
    <row r="3" spans="1:5" x14ac:dyDescent="0.35">
      <c r="A3" s="7" t="s">
        <v>89</v>
      </c>
      <c r="B3" t="s">
        <v>91</v>
      </c>
    </row>
    <row r="5" spans="1:5" x14ac:dyDescent="0.35">
      <c r="D5" s="7" t="s">
        <v>95</v>
      </c>
    </row>
    <row r="6" spans="1:5" x14ac:dyDescent="0.35">
      <c r="A6" s="7" t="s">
        <v>0</v>
      </c>
      <c r="B6" s="7" t="s">
        <v>90</v>
      </c>
      <c r="C6" s="7" t="s">
        <v>1</v>
      </c>
      <c r="D6" t="s">
        <v>94</v>
      </c>
      <c r="E6" t="s">
        <v>93</v>
      </c>
    </row>
    <row r="7" spans="1:5" x14ac:dyDescent="0.35">
      <c r="A7" t="s">
        <v>5</v>
      </c>
      <c r="B7" t="s">
        <v>7</v>
      </c>
      <c r="C7" t="s">
        <v>8</v>
      </c>
      <c r="D7" s="8">
        <v>300000</v>
      </c>
      <c r="E7" s="8"/>
    </row>
    <row r="8" spans="1:5" x14ac:dyDescent="0.35">
      <c r="B8" t="s">
        <v>96</v>
      </c>
      <c r="D8" s="8">
        <v>300000</v>
      </c>
      <c r="E8" s="8"/>
    </row>
    <row r="9" spans="1:5" x14ac:dyDescent="0.35">
      <c r="B9" t="s">
        <v>31</v>
      </c>
      <c r="C9" t="s">
        <v>60</v>
      </c>
      <c r="D9" s="8">
        <v>-37000</v>
      </c>
      <c r="E9" s="8">
        <v>-37000</v>
      </c>
    </row>
    <row r="10" spans="1:5" x14ac:dyDescent="0.35">
      <c r="C10" t="s">
        <v>55</v>
      </c>
      <c r="D10" s="8">
        <v>-25000</v>
      </c>
      <c r="E10" s="8">
        <v>-25000</v>
      </c>
    </row>
    <row r="11" spans="1:5" x14ac:dyDescent="0.35">
      <c r="C11" t="s">
        <v>58</v>
      </c>
      <c r="D11" s="8">
        <v>-540000</v>
      </c>
      <c r="E11" s="8">
        <v>-540000</v>
      </c>
    </row>
    <row r="12" spans="1:5" x14ac:dyDescent="0.35">
      <c r="C12" t="s">
        <v>61</v>
      </c>
      <c r="D12" s="8">
        <v>-180000</v>
      </c>
      <c r="E12" s="8">
        <v>-180000</v>
      </c>
    </row>
    <row r="13" spans="1:5" x14ac:dyDescent="0.35">
      <c r="B13" t="s">
        <v>97</v>
      </c>
      <c r="D13" s="8">
        <v>-782000</v>
      </c>
      <c r="E13" s="8">
        <v>-782000</v>
      </c>
    </row>
    <row r="14" spans="1:5" x14ac:dyDescent="0.35">
      <c r="A14" t="s">
        <v>110</v>
      </c>
      <c r="D14" s="8">
        <v>-482000</v>
      </c>
      <c r="E14" s="8">
        <v>-782000</v>
      </c>
    </row>
    <row r="15" spans="1:5" x14ac:dyDescent="0.35">
      <c r="A15" t="s">
        <v>10</v>
      </c>
      <c r="B15" t="s">
        <v>7</v>
      </c>
      <c r="C15" t="s">
        <v>8</v>
      </c>
      <c r="D15" s="8">
        <v>2995000</v>
      </c>
      <c r="E15" s="8">
        <v>2000000</v>
      </c>
    </row>
    <row r="16" spans="1:5" x14ac:dyDescent="0.35">
      <c r="C16" t="s">
        <v>99</v>
      </c>
      <c r="D16" s="8">
        <v>100000</v>
      </c>
      <c r="E16" s="8">
        <v>100000</v>
      </c>
    </row>
    <row r="17" spans="1:5" x14ac:dyDescent="0.35">
      <c r="B17" t="s">
        <v>96</v>
      </c>
      <c r="D17" s="8">
        <v>3095000</v>
      </c>
      <c r="E17" s="8">
        <v>2100000</v>
      </c>
    </row>
    <row r="18" spans="1:5" x14ac:dyDescent="0.35">
      <c r="B18" t="s">
        <v>31</v>
      </c>
      <c r="C18" t="s">
        <v>84</v>
      </c>
      <c r="D18" s="8">
        <v>-150000</v>
      </c>
      <c r="E18" s="8">
        <v>-150000</v>
      </c>
    </row>
    <row r="19" spans="1:5" x14ac:dyDescent="0.35">
      <c r="C19" t="s">
        <v>81</v>
      </c>
      <c r="D19" s="8">
        <v>-200000</v>
      </c>
      <c r="E19" s="8">
        <v>-200000</v>
      </c>
    </row>
    <row r="20" spans="1:5" x14ac:dyDescent="0.35">
      <c r="C20" t="s">
        <v>83</v>
      </c>
      <c r="D20" s="8">
        <v>-742500</v>
      </c>
      <c r="E20" s="8">
        <v>-1155000</v>
      </c>
    </row>
    <row r="21" spans="1:5" x14ac:dyDescent="0.35">
      <c r="C21" t="s">
        <v>107</v>
      </c>
      <c r="D21" s="8">
        <v>-250000</v>
      </c>
      <c r="E21" s="8"/>
    </row>
    <row r="22" spans="1:5" x14ac:dyDescent="0.35">
      <c r="C22" t="s">
        <v>61</v>
      </c>
      <c r="D22" s="8">
        <v>-650000</v>
      </c>
      <c r="E22" s="8">
        <v>-450000</v>
      </c>
    </row>
    <row r="23" spans="1:5" x14ac:dyDescent="0.35">
      <c r="C23" t="s">
        <v>76</v>
      </c>
      <c r="D23" s="8">
        <v>-420000</v>
      </c>
      <c r="E23" s="8">
        <v>-420000</v>
      </c>
    </row>
    <row r="24" spans="1:5" x14ac:dyDescent="0.35">
      <c r="B24" t="s">
        <v>97</v>
      </c>
      <c r="D24" s="8">
        <v>-2412500</v>
      </c>
      <c r="E24" s="8">
        <v>-2375000</v>
      </c>
    </row>
    <row r="25" spans="1:5" x14ac:dyDescent="0.35">
      <c r="A25" t="s">
        <v>111</v>
      </c>
      <c r="D25" s="8">
        <v>682500</v>
      </c>
      <c r="E25" s="8">
        <v>-275000</v>
      </c>
    </row>
    <row r="26" spans="1:5" x14ac:dyDescent="0.35">
      <c r="A26" t="s">
        <v>104</v>
      </c>
      <c r="B26" t="s">
        <v>104</v>
      </c>
      <c r="C26" t="s">
        <v>104</v>
      </c>
      <c r="D26" s="8"/>
      <c r="E26" s="8"/>
    </row>
    <row r="27" spans="1:5" x14ac:dyDescent="0.35">
      <c r="B27" t="s">
        <v>109</v>
      </c>
      <c r="D27" s="8"/>
      <c r="E27" s="8"/>
    </row>
    <row r="28" spans="1:5" x14ac:dyDescent="0.35">
      <c r="A28" t="s">
        <v>109</v>
      </c>
      <c r="D28" s="8"/>
      <c r="E28" s="8"/>
    </row>
    <row r="29" spans="1:5" x14ac:dyDescent="0.35">
      <c r="A29" t="s">
        <v>101</v>
      </c>
      <c r="B29" t="s">
        <v>7</v>
      </c>
      <c r="C29" t="s">
        <v>34</v>
      </c>
      <c r="D29" s="8">
        <v>100000</v>
      </c>
      <c r="E29" s="8">
        <v>100000</v>
      </c>
    </row>
    <row r="30" spans="1:5" x14ac:dyDescent="0.35">
      <c r="C30" t="s">
        <v>35</v>
      </c>
      <c r="D30" s="8">
        <v>40000</v>
      </c>
      <c r="E30" s="8">
        <v>40000</v>
      </c>
    </row>
    <row r="31" spans="1:5" x14ac:dyDescent="0.35">
      <c r="C31" t="s">
        <v>36</v>
      </c>
      <c r="D31" s="8">
        <v>85000</v>
      </c>
      <c r="E31" s="8">
        <v>85000</v>
      </c>
    </row>
    <row r="32" spans="1:5" x14ac:dyDescent="0.35">
      <c r="B32" t="s">
        <v>96</v>
      </c>
      <c r="D32" s="8">
        <v>225000</v>
      </c>
      <c r="E32" s="8">
        <v>225000</v>
      </c>
    </row>
    <row r="33" spans="1:5" x14ac:dyDescent="0.35">
      <c r="B33" t="s">
        <v>31</v>
      </c>
      <c r="C33" t="s">
        <v>46</v>
      </c>
      <c r="D33" s="8">
        <v>-15000</v>
      </c>
      <c r="E33" s="8">
        <v>-15000</v>
      </c>
    </row>
    <row r="34" spans="1:5" x14ac:dyDescent="0.35">
      <c r="C34" t="s">
        <v>38</v>
      </c>
      <c r="D34" s="8">
        <v>-15000</v>
      </c>
      <c r="E34" s="8">
        <v>-15000</v>
      </c>
    </row>
    <row r="35" spans="1:5" x14ac:dyDescent="0.35">
      <c r="C35" t="s">
        <v>40</v>
      </c>
      <c r="D35" s="8">
        <v>-20000</v>
      </c>
      <c r="E35" s="8">
        <v>-20000</v>
      </c>
    </row>
    <row r="36" spans="1:5" x14ac:dyDescent="0.35">
      <c r="C36" t="s">
        <v>42</v>
      </c>
      <c r="D36" s="8">
        <v>-120000</v>
      </c>
      <c r="E36" s="8">
        <v>-90000</v>
      </c>
    </row>
    <row r="37" spans="1:5" x14ac:dyDescent="0.35">
      <c r="C37" t="s">
        <v>49</v>
      </c>
      <c r="D37" s="8">
        <v>-90000</v>
      </c>
      <c r="E37" s="8">
        <v>-90000</v>
      </c>
    </row>
    <row r="38" spans="1:5" x14ac:dyDescent="0.35">
      <c r="C38" t="s">
        <v>32</v>
      </c>
      <c r="D38" s="8">
        <v>-126000</v>
      </c>
      <c r="E38" s="8">
        <v>-126000</v>
      </c>
    </row>
    <row r="39" spans="1:5" x14ac:dyDescent="0.35">
      <c r="C39" t="s">
        <v>44</v>
      </c>
      <c r="D39" s="8">
        <v>-10000</v>
      </c>
      <c r="E39" s="8">
        <v>-10000</v>
      </c>
    </row>
    <row r="40" spans="1:5" x14ac:dyDescent="0.35">
      <c r="B40" t="s">
        <v>97</v>
      </c>
      <c r="D40" s="8">
        <v>-396000</v>
      </c>
      <c r="E40" s="8">
        <v>-366000</v>
      </c>
    </row>
    <row r="41" spans="1:5" x14ac:dyDescent="0.35">
      <c r="A41" t="s">
        <v>112</v>
      </c>
      <c r="D41" s="8">
        <v>-171000</v>
      </c>
      <c r="E41" s="8">
        <v>-141000</v>
      </c>
    </row>
    <row r="42" spans="1:5" x14ac:dyDescent="0.35">
      <c r="A42" t="s">
        <v>16</v>
      </c>
      <c r="B42" t="s">
        <v>7</v>
      </c>
      <c r="C42" t="s">
        <v>8</v>
      </c>
      <c r="D42" s="8">
        <v>1075000</v>
      </c>
      <c r="E42" s="8">
        <v>1225000</v>
      </c>
    </row>
    <row r="43" spans="1:5" x14ac:dyDescent="0.35">
      <c r="C43" t="s">
        <v>52</v>
      </c>
      <c r="D43" s="8">
        <v>20000</v>
      </c>
      <c r="E43" s="8">
        <v>20000</v>
      </c>
    </row>
    <row r="44" spans="1:5" x14ac:dyDescent="0.35">
      <c r="B44" t="s">
        <v>96</v>
      </c>
      <c r="D44" s="8">
        <v>1095000</v>
      </c>
      <c r="E44" s="8">
        <v>1245000</v>
      </c>
    </row>
    <row r="45" spans="1:5" x14ac:dyDescent="0.35">
      <c r="B45" t="s">
        <v>31</v>
      </c>
      <c r="C45" t="s">
        <v>68</v>
      </c>
      <c r="D45" s="8">
        <v>-150000</v>
      </c>
      <c r="E45" s="8">
        <v>-150000</v>
      </c>
    </row>
    <row r="46" spans="1:5" x14ac:dyDescent="0.35">
      <c r="C46" t="s">
        <v>69</v>
      </c>
      <c r="D46" s="8">
        <v>-10000</v>
      </c>
      <c r="E46" s="8">
        <v>-10000</v>
      </c>
    </row>
    <row r="47" spans="1:5" x14ac:dyDescent="0.35">
      <c r="C47" t="s">
        <v>70</v>
      </c>
      <c r="D47" s="8">
        <v>-20000</v>
      </c>
      <c r="E47" s="8">
        <v>-20000</v>
      </c>
    </row>
    <row r="48" spans="1:5" x14ac:dyDescent="0.35">
      <c r="C48" t="s">
        <v>71</v>
      </c>
      <c r="D48" s="8">
        <v>-20000</v>
      </c>
      <c r="E48" s="8">
        <v>-20000</v>
      </c>
    </row>
    <row r="49" spans="1:5" x14ac:dyDescent="0.35">
      <c r="C49" t="s">
        <v>72</v>
      </c>
      <c r="D49" s="8">
        <v>-5000</v>
      </c>
      <c r="E49" s="8">
        <v>-5000</v>
      </c>
    </row>
    <row r="50" spans="1:5" x14ac:dyDescent="0.35">
      <c r="C50" t="s">
        <v>73</v>
      </c>
      <c r="D50" s="8">
        <v>-20000</v>
      </c>
      <c r="E50" s="8">
        <v>-20000</v>
      </c>
    </row>
    <row r="51" spans="1:5" x14ac:dyDescent="0.35">
      <c r="C51" t="s">
        <v>74</v>
      </c>
      <c r="D51" s="8">
        <v>-60000</v>
      </c>
      <c r="E51" s="8">
        <v>-60000</v>
      </c>
    </row>
    <row r="52" spans="1:5" x14ac:dyDescent="0.35">
      <c r="C52" t="s">
        <v>75</v>
      </c>
      <c r="D52" s="8">
        <v>-100000</v>
      </c>
      <c r="E52" s="8">
        <v>-100000</v>
      </c>
    </row>
    <row r="53" spans="1:5" x14ac:dyDescent="0.35">
      <c r="C53" t="s">
        <v>42</v>
      </c>
      <c r="D53" s="8">
        <v>-30000</v>
      </c>
      <c r="E53" s="8">
        <v>-30000</v>
      </c>
    </row>
    <row r="54" spans="1:5" x14ac:dyDescent="0.35">
      <c r="C54" t="s">
        <v>65</v>
      </c>
      <c r="D54" s="8">
        <v>-60000</v>
      </c>
      <c r="E54" s="8">
        <v>-60000</v>
      </c>
    </row>
    <row r="55" spans="1:5" x14ac:dyDescent="0.35">
      <c r="C55" t="s">
        <v>76</v>
      </c>
      <c r="D55" s="8">
        <v>-320000</v>
      </c>
      <c r="E55" s="8">
        <v>-470000</v>
      </c>
    </row>
    <row r="56" spans="1:5" x14ac:dyDescent="0.35">
      <c r="B56" t="s">
        <v>97</v>
      </c>
      <c r="D56" s="8">
        <v>-795000</v>
      </c>
      <c r="E56" s="8">
        <v>-945000</v>
      </c>
    </row>
    <row r="57" spans="1:5" x14ac:dyDescent="0.35">
      <c r="A57" t="s">
        <v>113</v>
      </c>
      <c r="D57" s="8">
        <v>300000</v>
      </c>
      <c r="E57" s="8">
        <v>300000</v>
      </c>
    </row>
    <row r="58" spans="1:5" x14ac:dyDescent="0.35">
      <c r="A58" t="s">
        <v>92</v>
      </c>
      <c r="D58" s="8">
        <v>329500</v>
      </c>
      <c r="E58" s="8">
        <v>-898000</v>
      </c>
    </row>
  </sheetData>
  <pageMargins left="0.7" right="0.7" top="0.75" bottom="0.75" header="0.3" footer="0.3"/>
  <pageSetup paperSize="9" scale="86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Budget_detaljer</vt:lpstr>
      <vt:lpstr>Budget 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Åkerman</dc:creator>
  <cp:lastModifiedBy>Thomas Åkerman</cp:lastModifiedBy>
  <cp:lastPrinted>2023-11-08T15:39:08Z</cp:lastPrinted>
  <dcterms:created xsi:type="dcterms:W3CDTF">2023-11-05T16:58:59Z</dcterms:created>
  <dcterms:modified xsi:type="dcterms:W3CDTF">2023-11-08T15:39:32Z</dcterms:modified>
</cp:coreProperties>
</file>